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Appendici - Prima parte\Appendice Capitolo  I - Aggiornato al 2021\App. Parr. I.2-I.3-I.4\"/>
    </mc:Choice>
  </mc:AlternateContent>
  <xr:revisionPtr revIDLastSave="0" documentId="8_{88E65BAB-FF92-4B1B-A359-AEE9E77A6731}" xr6:coauthVersionLast="47" xr6:coauthVersionMax="47" xr10:uidLastSave="{00000000-0000-0000-0000-000000000000}"/>
  <bookViews>
    <workbookView xWindow="-120" yWindow="-120" windowWidth="20730" windowHeight="11160" tabRatio="907" xr2:uid="{00000000-000D-0000-FFFF-FFFF00000000}"/>
  </bookViews>
  <sheets>
    <sheet name="Tab. I.4.1A -Correnti-Miss. 10" sheetId="1" r:id="rId1"/>
    <sheet name="Tab. I.4.2A -C.Cap.-Miss. 10" sheetId="2" r:id="rId2"/>
    <sheet name="Tab. I.4.3A -Correnti-Miss.12" sheetId="3" r:id="rId3"/>
    <sheet name="Tab. I.4.4A -C.Cap.-Miss.12" sheetId="4" r:id="rId4"/>
    <sheet name="Tab. I.4.5A -Correnti-AltriInt." sheetId="5" r:id="rId5"/>
    <sheet name="Tab. I.4.6A - C.Cap.-AltriInt." sheetId="6" r:id="rId6"/>
    <sheet name="Tab. I.4.7A - Totale correnti " sheetId="7" r:id="rId7"/>
    <sheet name="Tab. I.4.8A - Totale C.Capitale" sheetId="8" r:id="rId8"/>
    <sheet name="Tab. I.4.9A - Totale Spese" sheetId="9" r:id="rId9"/>
  </sheets>
  <externalReferences>
    <externalReference r:id="rId10"/>
    <externalReference r:id="rId11"/>
  </externalReferences>
  <definedNames>
    <definedName name="_xlnm.Print_Area" localSheetId="0">'Tab. I.4.1A -Correnti-Miss. 10'!$B$2:$F$125</definedName>
    <definedName name="_xlnm.Print_Area" localSheetId="1">'Tab. I.4.2A -C.Cap.-Miss. 10'!$B$2:$F$125</definedName>
    <definedName name="_xlnm.Print_Area" localSheetId="2">'Tab. I.4.3A -Correnti-Miss.12'!$B$2:$F$88</definedName>
    <definedName name="_xlnm.Print_Area" localSheetId="3">'Tab. I.4.4A -C.Cap.-Miss.12'!$B$2:$F$88</definedName>
    <definedName name="_xlnm.Print_Area" localSheetId="4">'Tab. I.4.5A -Correnti-AltriInt.'!$B$2:$F$88</definedName>
    <definedName name="_xlnm.Print_Area" localSheetId="5">'Tab. I.4.6A - C.Cap.-AltriInt.'!$B$2:$F$88</definedName>
    <definedName name="_xlnm.Print_Area" localSheetId="6">'Tab. I.4.7A - Totale correnti '!$B$2:$F$67</definedName>
    <definedName name="_xlnm.Print_Area" localSheetId="7">'Tab. I.4.8A - Totale C.Capitale'!$B$2:$F$67</definedName>
    <definedName name="_xlnm.Print_Area" localSheetId="8">'Tab. I.4.9A - Totale Spese'!$B$2:$F$67</definedName>
    <definedName name="Print_Area" localSheetId="0">'Tab. I.4.1A -Correnti-Miss. 10'!$B$2:$F$125</definedName>
    <definedName name="Print_Area" localSheetId="1">'Tab. I.4.2A -C.Cap.-Miss. 10'!$B$2:$F$125</definedName>
    <definedName name="Print_Area" localSheetId="2">'Tab. I.4.3A -Correnti-Miss.12'!$B$2:$F$88</definedName>
    <definedName name="Print_Area" localSheetId="3">'Tab. I.4.4A -C.Cap.-Miss.12'!$B$2:$F$88</definedName>
    <definedName name="Print_Area" localSheetId="4">'Tab. I.4.5A -Correnti-AltriInt.'!$B$2:$F$88</definedName>
    <definedName name="Print_Area" localSheetId="5">'Tab. I.4.6A - C.Cap.-AltriInt.'!$B$2:$F$88</definedName>
    <definedName name="Print_Area" localSheetId="6">'Tab. I.4.7A - Totale correnti '!$B$2:$F$67</definedName>
    <definedName name="Print_Area" localSheetId="7">'Tab. I.4.8A - Totale C.Capitale'!$B$2:$F$67</definedName>
    <definedName name="Print_Area" localSheetId="8">'Tab. I.4.9A - Totale Spese'!$B$2:$F$67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2" l="1"/>
  <c r="C31" i="2"/>
  <c r="D32" i="2"/>
  <c r="C28" i="2"/>
  <c r="D38" i="2"/>
  <c r="E38" i="2"/>
  <c r="C39" i="2"/>
  <c r="D39" i="2"/>
  <c r="E39" i="2"/>
  <c r="C40" i="2"/>
  <c r="D40" i="2"/>
  <c r="E40" i="2"/>
  <c r="C41" i="2"/>
  <c r="D41" i="2"/>
  <c r="E41" i="2"/>
  <c r="C42" i="2"/>
  <c r="D42" i="2"/>
  <c r="E42" i="2"/>
  <c r="E12" i="2"/>
  <c r="E32" i="2" s="1"/>
  <c r="E22" i="2"/>
  <c r="D22" i="2"/>
  <c r="C22" i="2"/>
  <c r="C21" i="2"/>
  <c r="E78" i="6"/>
  <c r="D78" i="6"/>
  <c r="C78" i="6"/>
  <c r="E77" i="6"/>
  <c r="D77" i="6"/>
  <c r="C77" i="6"/>
  <c r="E71" i="6"/>
  <c r="D71" i="6"/>
  <c r="C71" i="6"/>
  <c r="E70" i="6"/>
  <c r="D70" i="6"/>
  <c r="C70" i="6"/>
  <c r="E57" i="6"/>
  <c r="D57" i="6"/>
  <c r="C57" i="6"/>
  <c r="E56" i="6"/>
  <c r="D56" i="6"/>
  <c r="C56" i="6"/>
  <c r="E50" i="6"/>
  <c r="D50" i="6"/>
  <c r="C50" i="6"/>
  <c r="E49" i="6"/>
  <c r="D49" i="6"/>
  <c r="C49" i="6"/>
  <c r="E36" i="6"/>
  <c r="D36" i="6"/>
  <c r="C36" i="6"/>
  <c r="E35" i="6"/>
  <c r="D35" i="6"/>
  <c r="C35" i="6"/>
  <c r="E29" i="6"/>
  <c r="D29" i="6"/>
  <c r="C29" i="6"/>
  <c r="E28" i="6"/>
  <c r="D28" i="6"/>
  <c r="C28" i="6"/>
  <c r="E15" i="6"/>
  <c r="D15" i="6"/>
  <c r="C15" i="6"/>
  <c r="E14" i="6"/>
  <c r="D14" i="6"/>
  <c r="C14" i="6"/>
  <c r="E8" i="6"/>
  <c r="D8" i="6"/>
  <c r="C8" i="6"/>
  <c r="E7" i="6"/>
  <c r="D7" i="6"/>
  <c r="C7" i="6"/>
  <c r="E78" i="5"/>
  <c r="D78" i="5"/>
  <c r="C78" i="5"/>
  <c r="E77" i="5"/>
  <c r="D77" i="5"/>
  <c r="C77" i="5"/>
  <c r="E71" i="5"/>
  <c r="D71" i="5"/>
  <c r="C71" i="5"/>
  <c r="E70" i="5"/>
  <c r="D70" i="5"/>
  <c r="C70" i="5"/>
  <c r="E57" i="5"/>
  <c r="D57" i="5"/>
  <c r="C57" i="5"/>
  <c r="E56" i="5"/>
  <c r="D56" i="5"/>
  <c r="C56" i="5"/>
  <c r="E50" i="5"/>
  <c r="D50" i="5"/>
  <c r="C50" i="5"/>
  <c r="E49" i="5"/>
  <c r="D49" i="5"/>
  <c r="C49" i="5"/>
  <c r="E36" i="5"/>
  <c r="D36" i="5"/>
  <c r="C36" i="5"/>
  <c r="E35" i="5"/>
  <c r="D35" i="5"/>
  <c r="C35" i="5"/>
  <c r="E29" i="5"/>
  <c r="D29" i="5"/>
  <c r="C29" i="5"/>
  <c r="E28" i="5"/>
  <c r="D28" i="5"/>
  <c r="C28" i="5"/>
  <c r="E15" i="5"/>
  <c r="D15" i="5"/>
  <c r="C15" i="5"/>
  <c r="E14" i="5"/>
  <c r="D14" i="5"/>
  <c r="C14" i="5"/>
  <c r="E8" i="5"/>
  <c r="D8" i="5"/>
  <c r="C8" i="5"/>
  <c r="E7" i="5"/>
  <c r="D7" i="5"/>
  <c r="C7" i="5"/>
  <c r="E78" i="4"/>
  <c r="D78" i="4"/>
  <c r="C78" i="4"/>
  <c r="E77" i="4"/>
  <c r="D77" i="4"/>
  <c r="C77" i="4"/>
  <c r="E71" i="4"/>
  <c r="D71" i="4"/>
  <c r="C71" i="4"/>
  <c r="E70" i="4"/>
  <c r="D70" i="4"/>
  <c r="C70" i="4"/>
  <c r="E57" i="4"/>
  <c r="D57" i="4"/>
  <c r="C57" i="4"/>
  <c r="E56" i="4"/>
  <c r="D56" i="4"/>
  <c r="C56" i="4"/>
  <c r="E50" i="4"/>
  <c r="D50" i="4"/>
  <c r="C50" i="4"/>
  <c r="E49" i="4"/>
  <c r="D49" i="4"/>
  <c r="C49" i="4"/>
  <c r="E36" i="4"/>
  <c r="D36" i="4"/>
  <c r="C36" i="4"/>
  <c r="E35" i="4"/>
  <c r="D35" i="4"/>
  <c r="C35" i="4"/>
  <c r="E29" i="4"/>
  <c r="D29" i="4"/>
  <c r="C29" i="4"/>
  <c r="E28" i="4"/>
  <c r="D28" i="4"/>
  <c r="C28" i="4"/>
  <c r="E15" i="4"/>
  <c r="D15" i="4"/>
  <c r="C15" i="4"/>
  <c r="E14" i="4"/>
  <c r="D14" i="4"/>
  <c r="C14" i="4"/>
  <c r="E8" i="4"/>
  <c r="D8" i="4"/>
  <c r="C8" i="4"/>
  <c r="E7" i="4"/>
  <c r="D7" i="4"/>
  <c r="C7" i="4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E112" i="2"/>
  <c r="D112" i="2"/>
  <c r="C112" i="2"/>
  <c r="E111" i="2"/>
  <c r="D111" i="2"/>
  <c r="C111" i="2"/>
  <c r="E110" i="2"/>
  <c r="D110" i="2"/>
  <c r="C110" i="2"/>
  <c r="E109" i="2"/>
  <c r="D109" i="2"/>
  <c r="C109" i="2"/>
  <c r="E108" i="2"/>
  <c r="D108" i="2"/>
  <c r="C108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8" i="2"/>
  <c r="D98" i="2"/>
  <c r="C98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C38" i="2"/>
  <c r="E21" i="2"/>
  <c r="D21" i="2"/>
  <c r="E20" i="2"/>
  <c r="D20" i="2"/>
  <c r="C20" i="2"/>
  <c r="E19" i="2"/>
  <c r="D19" i="2"/>
  <c r="C19" i="2"/>
  <c r="E18" i="2"/>
  <c r="E28" i="2" s="1"/>
  <c r="D18" i="2"/>
  <c r="C18" i="2"/>
  <c r="D12" i="2"/>
  <c r="C12" i="2"/>
  <c r="C32" i="2" s="1"/>
  <c r="E11" i="2"/>
  <c r="E31" i="2" s="1"/>
  <c r="D11" i="2"/>
  <c r="D31" i="2" s="1"/>
  <c r="C11" i="2"/>
  <c r="E10" i="2"/>
  <c r="E30" i="2" s="1"/>
  <c r="D10" i="2"/>
  <c r="D30" i="2" s="1"/>
  <c r="C10" i="2"/>
  <c r="C30" i="2" s="1"/>
  <c r="D9" i="2"/>
  <c r="C9" i="2"/>
  <c r="C29" i="2" s="1"/>
  <c r="E8" i="2"/>
  <c r="D8" i="2"/>
  <c r="D28" i="2" s="1"/>
  <c r="C8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2" i="1"/>
  <c r="D12" i="1"/>
  <c r="E11" i="1"/>
  <c r="D11" i="1"/>
  <c r="E10" i="1"/>
  <c r="D10" i="1"/>
  <c r="E9" i="1"/>
  <c r="D9" i="1"/>
  <c r="E8" i="1"/>
  <c r="D8" i="1"/>
  <c r="C12" i="1"/>
  <c r="C11" i="1"/>
  <c r="C10" i="1"/>
  <c r="C9" i="1"/>
  <c r="C8" i="1"/>
  <c r="D23" i="2" l="1"/>
  <c r="E23" i="2"/>
  <c r="E9" i="2"/>
  <c r="E29" i="2" s="1"/>
  <c r="G9" i="2" l="1"/>
  <c r="E122" i="1"/>
  <c r="D122" i="1"/>
  <c r="C122" i="1"/>
  <c r="F122" i="1" s="1"/>
  <c r="E121" i="1"/>
  <c r="D121" i="1"/>
  <c r="C121" i="1"/>
  <c r="E120" i="1"/>
  <c r="D120" i="1"/>
  <c r="C120" i="1"/>
  <c r="E119" i="1"/>
  <c r="D119" i="1"/>
  <c r="C119" i="1"/>
  <c r="F119" i="1" s="1"/>
  <c r="E118" i="1"/>
  <c r="D118" i="1"/>
  <c r="C118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C29" i="1"/>
  <c r="D29" i="1"/>
  <c r="E29" i="1"/>
  <c r="C30" i="1"/>
  <c r="D30" i="1"/>
  <c r="E30" i="1"/>
  <c r="C31" i="1"/>
  <c r="D31" i="1"/>
  <c r="E31" i="1"/>
  <c r="C32" i="1"/>
  <c r="D32" i="1"/>
  <c r="E32" i="1"/>
  <c r="D28" i="1"/>
  <c r="E28" i="1"/>
  <c r="C28" i="1"/>
  <c r="F89" i="1" l="1"/>
  <c r="C123" i="1"/>
  <c r="F123" i="1" s="1"/>
  <c r="D123" i="1"/>
  <c r="F91" i="1"/>
  <c r="D93" i="1"/>
  <c r="F121" i="1"/>
  <c r="E123" i="1"/>
  <c r="E93" i="1"/>
  <c r="F92" i="1"/>
  <c r="F120" i="1"/>
  <c r="F90" i="1"/>
  <c r="C93" i="1"/>
  <c r="F93" i="1" s="1"/>
  <c r="F118" i="1"/>
  <c r="F88" i="1"/>
  <c r="D33" i="1"/>
  <c r="F32" i="1" l="1"/>
  <c r="E53" i="1"/>
  <c r="F79" i="1"/>
  <c r="E83" i="1"/>
  <c r="D43" i="1"/>
  <c r="E73" i="1"/>
  <c r="C83" i="1"/>
  <c r="C73" i="1"/>
  <c r="E43" i="1"/>
  <c r="C53" i="1"/>
  <c r="D83" i="1"/>
  <c r="C43" i="1"/>
  <c r="D73" i="1"/>
  <c r="D53" i="1"/>
  <c r="C13" i="1" l="1"/>
  <c r="F69" i="1" l="1"/>
  <c r="D22" i="3" l="1"/>
  <c r="C22" i="3"/>
  <c r="E21" i="3" l="1"/>
  <c r="E22" i="3"/>
  <c r="C21" i="3"/>
  <c r="C23" i="3" s="1"/>
  <c r="D21" i="3"/>
  <c r="D84" i="6" l="1"/>
  <c r="E84" i="6"/>
  <c r="D85" i="6"/>
  <c r="E85" i="6"/>
  <c r="C85" i="6"/>
  <c r="C84" i="6"/>
  <c r="D63" i="6"/>
  <c r="E63" i="6"/>
  <c r="D64" i="6"/>
  <c r="E64" i="6"/>
  <c r="C64" i="6"/>
  <c r="C63" i="6"/>
  <c r="D42" i="6"/>
  <c r="E42" i="6"/>
  <c r="D43" i="6"/>
  <c r="E43" i="6"/>
  <c r="C43" i="6"/>
  <c r="C42" i="6"/>
  <c r="D21" i="6"/>
  <c r="E21" i="6"/>
  <c r="D22" i="6"/>
  <c r="E22" i="6"/>
  <c r="C22" i="6"/>
  <c r="C21" i="6"/>
  <c r="D84" i="5"/>
  <c r="E84" i="5"/>
  <c r="D85" i="5"/>
  <c r="E85" i="5"/>
  <c r="C85" i="5"/>
  <c r="C84" i="5"/>
  <c r="D63" i="5"/>
  <c r="E63" i="5"/>
  <c r="D64" i="5"/>
  <c r="E64" i="5"/>
  <c r="C64" i="5"/>
  <c r="C63" i="5"/>
  <c r="D42" i="5"/>
  <c r="E42" i="5"/>
  <c r="D43" i="5"/>
  <c r="E43" i="5"/>
  <c r="C43" i="5"/>
  <c r="C42" i="5"/>
  <c r="D21" i="5"/>
  <c r="E21" i="5"/>
  <c r="D22" i="5"/>
  <c r="E22" i="5"/>
  <c r="C22" i="5"/>
  <c r="C21" i="5"/>
  <c r="D84" i="4"/>
  <c r="E84" i="4"/>
  <c r="D85" i="4"/>
  <c r="E85" i="4"/>
  <c r="C85" i="4"/>
  <c r="C84" i="4"/>
  <c r="D63" i="4"/>
  <c r="E63" i="4"/>
  <c r="D64" i="4"/>
  <c r="E64" i="4"/>
  <c r="C64" i="4"/>
  <c r="C63" i="4"/>
  <c r="D42" i="4"/>
  <c r="E42" i="4"/>
  <c r="D43" i="4"/>
  <c r="E43" i="4"/>
  <c r="C43" i="4"/>
  <c r="C42" i="4"/>
  <c r="D21" i="4"/>
  <c r="E21" i="4"/>
  <c r="D22" i="4"/>
  <c r="E22" i="4"/>
  <c r="C22" i="4"/>
  <c r="C21" i="4"/>
  <c r="D84" i="3"/>
  <c r="E84" i="3"/>
  <c r="D85" i="3"/>
  <c r="E85" i="3"/>
  <c r="C85" i="3"/>
  <c r="C84" i="3"/>
  <c r="D63" i="3"/>
  <c r="E63" i="3"/>
  <c r="D64" i="3"/>
  <c r="C64" i="3"/>
  <c r="D42" i="3"/>
  <c r="E42" i="3"/>
  <c r="D43" i="3"/>
  <c r="E43" i="3"/>
  <c r="C43" i="3"/>
  <c r="C42" i="3"/>
  <c r="D118" i="2"/>
  <c r="E118" i="2"/>
  <c r="D119" i="2"/>
  <c r="E119" i="2"/>
  <c r="D120" i="2"/>
  <c r="E120" i="2"/>
  <c r="D121" i="2"/>
  <c r="E121" i="2"/>
  <c r="D122" i="2"/>
  <c r="E122" i="2"/>
  <c r="C119" i="2"/>
  <c r="C120" i="2"/>
  <c r="C121" i="2"/>
  <c r="C122" i="2"/>
  <c r="C118" i="2"/>
  <c r="D88" i="2"/>
  <c r="E88" i="2"/>
  <c r="D89" i="2"/>
  <c r="E89" i="2"/>
  <c r="D90" i="2"/>
  <c r="E90" i="2"/>
  <c r="D91" i="2"/>
  <c r="E91" i="2"/>
  <c r="D92" i="2"/>
  <c r="E92" i="2"/>
  <c r="C89" i="2"/>
  <c r="C90" i="2"/>
  <c r="C91" i="2"/>
  <c r="C92" i="2"/>
  <c r="C88" i="2"/>
  <c r="D58" i="2"/>
  <c r="E58" i="2"/>
  <c r="D59" i="2"/>
  <c r="E59" i="2"/>
  <c r="D60" i="2"/>
  <c r="E60" i="2"/>
  <c r="D61" i="2"/>
  <c r="E61" i="2"/>
  <c r="D62" i="2"/>
  <c r="E62" i="2"/>
  <c r="C59" i="2"/>
  <c r="C60" i="2"/>
  <c r="C61" i="2"/>
  <c r="C62" i="2"/>
  <c r="C58" i="2"/>
  <c r="F60" i="2" l="1"/>
  <c r="F62" i="2"/>
  <c r="C63" i="2"/>
  <c r="E63" i="2"/>
  <c r="D63" i="2"/>
  <c r="F90" i="2"/>
  <c r="F88" i="2"/>
  <c r="F61" i="2"/>
  <c r="C93" i="2"/>
  <c r="E93" i="2"/>
  <c r="D93" i="2"/>
  <c r="D59" i="1"/>
  <c r="C58" i="1"/>
  <c r="F93" i="2" l="1"/>
  <c r="E60" i="1"/>
  <c r="D60" i="1"/>
  <c r="E61" i="1"/>
  <c r="C59" i="1"/>
  <c r="C60" i="1"/>
  <c r="D61" i="1"/>
  <c r="E62" i="1"/>
  <c r="C61" i="1"/>
  <c r="D62" i="1"/>
  <c r="C62" i="1"/>
  <c r="E58" i="1"/>
  <c r="D58" i="1"/>
  <c r="E59" i="1"/>
  <c r="F60" i="1" l="1"/>
  <c r="F59" i="1"/>
  <c r="F61" i="1"/>
  <c r="F62" i="1"/>
  <c r="E63" i="1"/>
  <c r="D63" i="1"/>
  <c r="C63" i="1"/>
  <c r="D113" i="1"/>
  <c r="E113" i="1"/>
  <c r="C113" i="1"/>
  <c r="D103" i="1"/>
  <c r="E103" i="1"/>
  <c r="C103" i="1"/>
  <c r="D123" i="2"/>
  <c r="E123" i="2"/>
  <c r="C123" i="2"/>
  <c r="D113" i="2"/>
  <c r="E113" i="2"/>
  <c r="C113" i="2"/>
  <c r="D103" i="2"/>
  <c r="E103" i="2"/>
  <c r="C103" i="2"/>
  <c r="D83" i="2"/>
  <c r="E83" i="2"/>
  <c r="C83" i="2"/>
  <c r="D73" i="2"/>
  <c r="E73" i="2"/>
  <c r="C73" i="2"/>
  <c r="D53" i="2"/>
  <c r="E53" i="2"/>
  <c r="C53" i="2"/>
  <c r="D43" i="2"/>
  <c r="E43" i="2"/>
  <c r="C43" i="2"/>
  <c r="D33" i="2"/>
  <c r="E33" i="2"/>
  <c r="C33" i="2"/>
  <c r="C23" i="2"/>
  <c r="D13" i="2"/>
  <c r="E13" i="2"/>
  <c r="C13" i="2"/>
  <c r="D23" i="1"/>
  <c r="E23" i="1"/>
  <c r="C23" i="1"/>
  <c r="E33" i="1"/>
  <c r="C33" i="1"/>
  <c r="D13" i="1"/>
  <c r="E13" i="1"/>
  <c r="E86" i="6" l="1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F33" i="1" l="1"/>
  <c r="F79" i="6"/>
  <c r="F16" i="6"/>
  <c r="F58" i="6"/>
  <c r="F44" i="6"/>
  <c r="F86" i="6"/>
  <c r="F51" i="6"/>
  <c r="F23" i="6"/>
  <c r="F65" i="6"/>
  <c r="F9" i="6"/>
  <c r="F37" i="6"/>
  <c r="F30" i="6"/>
  <c r="F72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C17" i="7" s="1"/>
  <c r="F22" i="5"/>
  <c r="F21" i="5"/>
  <c r="E16" i="5"/>
  <c r="D16" i="5"/>
  <c r="C16" i="5"/>
  <c r="F15" i="5"/>
  <c r="F14" i="5"/>
  <c r="E9" i="5"/>
  <c r="D9" i="5"/>
  <c r="C9" i="5"/>
  <c r="F8" i="5"/>
  <c r="F7" i="5"/>
  <c r="F44" i="5" l="1"/>
  <c r="F86" i="5"/>
  <c r="F23" i="5"/>
  <c r="F65" i="5"/>
  <c r="F37" i="5"/>
  <c r="F79" i="5"/>
  <c r="F9" i="5"/>
  <c r="F30" i="5"/>
  <c r="F72" i="5"/>
  <c r="F51" i="5"/>
  <c r="F16" i="5"/>
  <c r="F58" i="5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E49" i="8" s="1"/>
  <c r="D65" i="4"/>
  <c r="D49" i="8" s="1"/>
  <c r="C65" i="4"/>
  <c r="C49" i="8" s="1"/>
  <c r="F64" i="4"/>
  <c r="F63" i="4"/>
  <c r="E58" i="4"/>
  <c r="E44" i="8" s="1"/>
  <c r="D58" i="4"/>
  <c r="D44" i="8" s="1"/>
  <c r="C58" i="4"/>
  <c r="C44" i="8" s="1"/>
  <c r="F57" i="4"/>
  <c r="F56" i="4"/>
  <c r="E51" i="4"/>
  <c r="E39" i="8" s="1"/>
  <c r="D51" i="4"/>
  <c r="D39" i="8" s="1"/>
  <c r="C51" i="4"/>
  <c r="C39" i="8" s="1"/>
  <c r="F50" i="4"/>
  <c r="F49" i="4"/>
  <c r="E44" i="4"/>
  <c r="E33" i="8" s="1"/>
  <c r="D44" i="4"/>
  <c r="D33" i="8" s="1"/>
  <c r="C44" i="4"/>
  <c r="C33" i="8" s="1"/>
  <c r="F43" i="4"/>
  <c r="F42" i="4"/>
  <c r="E37" i="4"/>
  <c r="E28" i="8" s="1"/>
  <c r="D37" i="4"/>
  <c r="D28" i="8" s="1"/>
  <c r="C37" i="4"/>
  <c r="C28" i="8" s="1"/>
  <c r="F36" i="4"/>
  <c r="F35" i="4"/>
  <c r="E30" i="4"/>
  <c r="E23" i="8" s="1"/>
  <c r="D30" i="4"/>
  <c r="D23" i="8" s="1"/>
  <c r="C30" i="4"/>
  <c r="C23" i="8" s="1"/>
  <c r="F29" i="4"/>
  <c r="F28" i="4"/>
  <c r="E23" i="4"/>
  <c r="E17" i="8" s="1"/>
  <c r="D23" i="4"/>
  <c r="D17" i="8" s="1"/>
  <c r="C23" i="4"/>
  <c r="C17" i="8" s="1"/>
  <c r="F22" i="4"/>
  <c r="F21" i="4"/>
  <c r="E16" i="4"/>
  <c r="E12" i="8" s="1"/>
  <c r="D16" i="4"/>
  <c r="D12" i="8" s="1"/>
  <c r="C16" i="4"/>
  <c r="C12" i="8" s="1"/>
  <c r="F15" i="4"/>
  <c r="F14" i="4"/>
  <c r="E9" i="4"/>
  <c r="E7" i="8" s="1"/>
  <c r="D9" i="4"/>
  <c r="D7" i="8" s="1"/>
  <c r="C9" i="4"/>
  <c r="C7" i="8" s="1"/>
  <c r="F8" i="4"/>
  <c r="F7" i="4"/>
  <c r="F17" i="8" l="1"/>
  <c r="F23" i="4"/>
  <c r="F37" i="4"/>
  <c r="F79" i="4"/>
  <c r="F65" i="4"/>
  <c r="F51" i="4"/>
  <c r="F44" i="4"/>
  <c r="F86" i="4"/>
  <c r="F9" i="4"/>
  <c r="F30" i="4"/>
  <c r="F72" i="4"/>
  <c r="F16" i="4"/>
  <c r="F58" i="4"/>
  <c r="E86" i="3" l="1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D65" i="3"/>
  <c r="D49" i="7" s="1"/>
  <c r="E58" i="3"/>
  <c r="E44" i="7" s="1"/>
  <c r="D58" i="3"/>
  <c r="D44" i="7" s="1"/>
  <c r="C58" i="3"/>
  <c r="C44" i="7" s="1"/>
  <c r="F57" i="3"/>
  <c r="F56" i="3"/>
  <c r="D51" i="3"/>
  <c r="D39" i="7" s="1"/>
  <c r="E44" i="3"/>
  <c r="E33" i="7" s="1"/>
  <c r="D44" i="3"/>
  <c r="D33" i="7" s="1"/>
  <c r="C44" i="3"/>
  <c r="C33" i="7" s="1"/>
  <c r="F43" i="3"/>
  <c r="F42" i="3"/>
  <c r="E37" i="3"/>
  <c r="E28" i="7" s="1"/>
  <c r="D37" i="3"/>
  <c r="D28" i="7" s="1"/>
  <c r="C37" i="3"/>
  <c r="C28" i="7" s="1"/>
  <c r="F36" i="3"/>
  <c r="F35" i="3"/>
  <c r="E30" i="3"/>
  <c r="E23" i="7" s="1"/>
  <c r="D30" i="3"/>
  <c r="D23" i="7" s="1"/>
  <c r="C30" i="3"/>
  <c r="C23" i="7" s="1"/>
  <c r="F29" i="3"/>
  <c r="F28" i="3"/>
  <c r="E23" i="3"/>
  <c r="E17" i="7" s="1"/>
  <c r="D23" i="3"/>
  <c r="D17" i="7" s="1"/>
  <c r="F22" i="3"/>
  <c r="F21" i="3"/>
  <c r="E16" i="3"/>
  <c r="E12" i="7" s="1"/>
  <c r="D16" i="3"/>
  <c r="D12" i="7" s="1"/>
  <c r="C16" i="3"/>
  <c r="C12" i="7" s="1"/>
  <c r="F15" i="3"/>
  <c r="F14" i="3"/>
  <c r="E9" i="3"/>
  <c r="E7" i="7" s="1"/>
  <c r="D9" i="3"/>
  <c r="D7" i="7" s="1"/>
  <c r="C9" i="3"/>
  <c r="C7" i="7" s="1"/>
  <c r="F8" i="3"/>
  <c r="F7" i="3"/>
  <c r="F30" i="3" l="1"/>
  <c r="F9" i="3"/>
  <c r="F86" i="3"/>
  <c r="F72" i="3"/>
  <c r="E60" i="7"/>
  <c r="F37" i="3"/>
  <c r="F79" i="3"/>
  <c r="F23" i="3"/>
  <c r="F58" i="3"/>
  <c r="F44" i="3"/>
  <c r="F16" i="3"/>
  <c r="F122" i="2" l="1"/>
  <c r="F121" i="2"/>
  <c r="F120" i="2"/>
  <c r="F119" i="2"/>
  <c r="F118" i="2"/>
  <c r="F112" i="2"/>
  <c r="F111" i="2"/>
  <c r="F110" i="2"/>
  <c r="F109" i="2"/>
  <c r="F108" i="2"/>
  <c r="F102" i="2"/>
  <c r="F101" i="2"/>
  <c r="F100" i="2"/>
  <c r="F99" i="2"/>
  <c r="F98" i="2"/>
  <c r="F92" i="2"/>
  <c r="F91" i="2"/>
  <c r="F89" i="2"/>
  <c r="F82" i="2"/>
  <c r="F81" i="2"/>
  <c r="F80" i="2"/>
  <c r="F79" i="2"/>
  <c r="F78" i="2"/>
  <c r="F72" i="2"/>
  <c r="F71" i="2"/>
  <c r="F70" i="2"/>
  <c r="F69" i="2"/>
  <c r="F68" i="2"/>
  <c r="F59" i="2"/>
  <c r="F58" i="2"/>
  <c r="F52" i="2"/>
  <c r="F51" i="2"/>
  <c r="F50" i="2"/>
  <c r="F49" i="2"/>
  <c r="F48" i="2"/>
  <c r="F42" i="2"/>
  <c r="F41" i="2"/>
  <c r="F40" i="2"/>
  <c r="F39" i="2"/>
  <c r="F38" i="2"/>
  <c r="F32" i="2"/>
  <c r="F31" i="2"/>
  <c r="F30" i="2"/>
  <c r="F29" i="2"/>
  <c r="F28" i="2"/>
  <c r="F22" i="2"/>
  <c r="F21" i="2"/>
  <c r="F20" i="2"/>
  <c r="F19" i="2"/>
  <c r="F18" i="2"/>
  <c r="F12" i="2"/>
  <c r="F11" i="2"/>
  <c r="F10" i="2"/>
  <c r="F9" i="2"/>
  <c r="F8" i="2"/>
  <c r="F23" i="2" l="1"/>
  <c r="F63" i="2"/>
  <c r="F83" i="2"/>
  <c r="C65" i="8"/>
  <c r="C55" i="8"/>
  <c r="D65" i="8"/>
  <c r="D55" i="8"/>
  <c r="E65" i="8"/>
  <c r="E55" i="8"/>
  <c r="C60" i="8"/>
  <c r="D60" i="8"/>
  <c r="E60" i="8"/>
  <c r="F12" i="8"/>
  <c r="F53" i="2"/>
  <c r="F13" i="2"/>
  <c r="F123" i="2"/>
  <c r="F113" i="2"/>
  <c r="F103" i="2"/>
  <c r="F49" i="8"/>
  <c r="F73" i="2"/>
  <c r="F43" i="2"/>
  <c r="F33" i="2"/>
  <c r="F39" i="8"/>
  <c r="F28" i="8"/>
  <c r="F44" i="8"/>
  <c r="F23" i="8"/>
  <c r="F7" i="8"/>
  <c r="F55" i="8" l="1"/>
  <c r="F60" i="8"/>
  <c r="F65" i="8"/>
  <c r="F33" i="8"/>
  <c r="F112" i="1" l="1"/>
  <c r="F111" i="1"/>
  <c r="F110" i="1"/>
  <c r="F109" i="1"/>
  <c r="F108" i="1"/>
  <c r="F102" i="1"/>
  <c r="F101" i="1"/>
  <c r="F100" i="1"/>
  <c r="F99" i="1"/>
  <c r="F98" i="1"/>
  <c r="F82" i="1"/>
  <c r="F81" i="1"/>
  <c r="F80" i="1"/>
  <c r="F78" i="1"/>
  <c r="F72" i="1"/>
  <c r="F71" i="1"/>
  <c r="F70" i="1"/>
  <c r="F68" i="1"/>
  <c r="F58" i="1"/>
  <c r="F63" i="1" s="1"/>
  <c r="F52" i="1"/>
  <c r="F51" i="1"/>
  <c r="F50" i="1"/>
  <c r="F49" i="1"/>
  <c r="F48" i="1"/>
  <c r="F42" i="1"/>
  <c r="F41" i="1"/>
  <c r="F40" i="1"/>
  <c r="F39" i="1"/>
  <c r="F38" i="1"/>
  <c r="F31" i="1"/>
  <c r="F30" i="1"/>
  <c r="F29" i="1"/>
  <c r="F28" i="1"/>
  <c r="D12" i="9"/>
  <c r="E12" i="9"/>
  <c r="F22" i="1"/>
  <c r="F21" i="1"/>
  <c r="F20" i="1"/>
  <c r="F19" i="1"/>
  <c r="F18" i="1"/>
  <c r="D7" i="9"/>
  <c r="E7" i="9"/>
  <c r="F10" i="1"/>
  <c r="F11" i="1"/>
  <c r="F12" i="1"/>
  <c r="F9" i="1"/>
  <c r="F8" i="1"/>
  <c r="C7" i="9" l="1"/>
  <c r="C60" i="7"/>
  <c r="D60" i="7"/>
  <c r="F113" i="1"/>
  <c r="F103" i="1"/>
  <c r="F43" i="1"/>
  <c r="F73" i="1"/>
  <c r="F53" i="1"/>
  <c r="F83" i="1"/>
  <c r="D55" i="7"/>
  <c r="E23" i="9"/>
  <c r="D17" i="9"/>
  <c r="D23" i="9"/>
  <c r="D28" i="9"/>
  <c r="D33" i="9"/>
  <c r="D39" i="9"/>
  <c r="D44" i="9"/>
  <c r="D49" i="9"/>
  <c r="E17" i="9"/>
  <c r="E28" i="9"/>
  <c r="E33" i="9"/>
  <c r="C44" i="9"/>
  <c r="E44" i="9"/>
  <c r="F23" i="1"/>
  <c r="F12" i="7"/>
  <c r="C12" i="9"/>
  <c r="F13" i="1"/>
  <c r="C28" i="9"/>
  <c r="F28" i="7"/>
  <c r="F44" i="7"/>
  <c r="F17" i="7"/>
  <c r="C17" i="9"/>
  <c r="F33" i="7"/>
  <c r="C33" i="9"/>
  <c r="F23" i="7"/>
  <c r="C23" i="9"/>
  <c r="F7" i="7"/>
  <c r="F60" i="7" l="1"/>
  <c r="C60" i="9"/>
  <c r="D55" i="9"/>
  <c r="D65" i="7"/>
  <c r="D60" i="9"/>
  <c r="E60" i="9"/>
  <c r="F7" i="9"/>
  <c r="F12" i="9"/>
  <c r="F23" i="9"/>
  <c r="F17" i="9"/>
  <c r="F44" i="9"/>
  <c r="F33" i="9"/>
  <c r="F28" i="9"/>
  <c r="D65" i="9" l="1"/>
  <c r="F60" i="9"/>
  <c r="E64" i="3" l="1"/>
  <c r="E51" i="3"/>
  <c r="E39" i="7" s="1"/>
  <c r="F50" i="3"/>
  <c r="E39" i="9" l="1"/>
  <c r="E55" i="7"/>
  <c r="E65" i="3"/>
  <c r="E49" i="7" s="1"/>
  <c r="F64" i="3"/>
  <c r="E49" i="9" l="1"/>
  <c r="E55" i="9"/>
  <c r="E65" i="7"/>
  <c r="E65" i="9" l="1"/>
  <c r="C63" i="3" l="1"/>
  <c r="C51" i="3"/>
  <c r="C39" i="7" s="1"/>
  <c r="F49" i="3"/>
  <c r="F51" i="3" s="1"/>
  <c r="F63" i="3" l="1"/>
  <c r="F65" i="3" s="1"/>
  <c r="C65" i="3"/>
  <c r="C49" i="7" s="1"/>
  <c r="C39" i="9" l="1"/>
  <c r="C55" i="7"/>
  <c r="F39" i="7"/>
  <c r="F55" i="7" l="1"/>
  <c r="C55" i="9"/>
  <c r="C65" i="7"/>
  <c r="F39" i="9"/>
  <c r="F49" i="7"/>
  <c r="C49" i="9"/>
  <c r="F65" i="7" l="1"/>
  <c r="C65" i="9"/>
  <c r="F55" i="9"/>
  <c r="F49" i="9"/>
  <c r="F65" i="9" l="1"/>
</calcChain>
</file>

<file path=xl/sharedStrings.xml><?xml version="1.0" encoding="utf-8"?>
<sst xmlns="http://schemas.openxmlformats.org/spreadsheetml/2006/main" count="1097" uniqueCount="111">
  <si>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</si>
  <si>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</si>
  <si>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</si>
  <si>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</si>
  <si>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</si>
  <si>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</si>
  <si>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</si>
  <si>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</si>
  <si>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</si>
  <si>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</si>
  <si>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</si>
  <si>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</si>
  <si>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</si>
  <si>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</si>
  <si>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</si>
  <si>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</si>
  <si>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</si>
  <si>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</si>
  <si>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</si>
  <si>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</si>
  <si>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</si>
  <si>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</si>
  <si>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</si>
  <si>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Fonte: Ministero delle Infrastrutture e dei Trasporti, Comuni Capoluogo di Provincia.</t>
  </si>
  <si>
    <r>
      <rPr>
        <i/>
        <sz val="9"/>
        <rFont val="timesoman"/>
      </rPr>
      <t>Fonte</t>
    </r>
    <r>
      <rPr>
        <sz val="9"/>
        <rFont val="timesoman"/>
      </rPr>
      <t>: Ministero delle Infrastrutture e dei Trasporti, Comuni Capoluogo di Provincia.</t>
    </r>
  </si>
  <si>
    <t xml:space="preserve">Missione 12 - Diritti sociali, politiche sociali e famiglia - </t>
  </si>
  <si>
    <t>Titolo I - Spese correnti Codice Missione 12</t>
  </si>
  <si>
    <t>Programma 02: Interventi per la disabilità</t>
  </si>
  <si>
    <t>Programma 03: Interventi per gli anziani</t>
  </si>
  <si>
    <t>Titolo II - Spese in Conto Capitale
  Codice Missione 12</t>
  </si>
  <si>
    <t>Altri interventi in materia di trasporti e diritto alla mobilità</t>
  </si>
  <si>
    <t xml:space="preserve">Titolo I - Spese correnti Codice Missione </t>
  </si>
  <si>
    <t>Programma __: Altri Interventi ________</t>
  </si>
  <si>
    <t>Titolo I - Spese correnti Codice Missione</t>
  </si>
  <si>
    <t xml:space="preserve">Titolo II - Spese in Conto Capitale  Codice Missione </t>
  </si>
  <si>
    <t xml:space="preserve">Titolo II - Spese in Conto Capitale Codice Missione </t>
  </si>
  <si>
    <t>Titolo II - Spese in Conto Capitale Codice Missione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</si>
  <si>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</si>
  <si>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</si>
  <si>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</si>
  <si>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</si>
  <si>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</si>
  <si>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</si>
  <si>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</si>
  <si>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</si>
  <si>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</si>
  <si>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</si>
  <si>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</si>
  <si>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</si>
  <si>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</si>
  <si>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</si>
  <si>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</si>
  <si>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</si>
  <si>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</si>
  <si>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</si>
  <si>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</si>
  <si>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</si>
  <si>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b) Impegni per spese in conto capitale  - Contributi e trasferimenti in conto capitale (Macro-aggregato 04 - Trasferimenti in conto capitale)</t>
  </si>
  <si>
    <t>d) Pagamenti in conto competenza per spese in conto capitale  - Spese in conto capitale dirette (tutti i macroaggregati diversi da 04)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</si>
  <si>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</si>
  <si>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</si>
  <si>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l) Totale pagamenti in conto competenza + in conto residui per spese in conto capitale  - Spese in conto capitale dirette (tutti i macroaggregati diversi da 04)</t>
  </si>
  <si>
    <t>m) Totale pagamenti in conto competenza + in conto residui per spese in conto capitale  - Contributi e trasferimenti in conto capitale (Macro-aggregato 04 - Trasferimenti in conto capitale)</t>
  </si>
  <si>
    <t xml:space="preserve">Titolo I - Spese correnti -  Codice Missione 10 - Trasporti e diritto alla mobilità </t>
  </si>
  <si>
    <t xml:space="preserve">Ttolo I - Spese Correnti + Titolo II - Spese in Conto Capitale 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</si>
  <si>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</si>
  <si>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</si>
  <si>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</si>
  <si>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</si>
  <si>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</si>
  <si>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</si>
  <si>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</si>
  <si>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</si>
  <si>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0"/>
        <rFont val="timesoman"/>
      </rPr>
      <t>c) (a+b)</t>
    </r>
    <r>
      <rPr>
        <i/>
        <sz val="10"/>
        <rFont val="timesoman"/>
      </rPr>
      <t xml:space="preserve"> Impegni per spese correnti - Totale spese correnti </t>
    </r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</si>
  <si>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</si>
  <si>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0"/>
        <rFont val="timesoman"/>
      </rPr>
      <t>i) (g+h)</t>
    </r>
    <r>
      <rPr>
        <i/>
        <sz val="10"/>
        <rFont val="timesoman"/>
      </rPr>
      <t xml:space="preserve"> 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</si>
  <si>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-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</si>
  <si>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</si>
  <si>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</si>
  <si>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</si>
  <si>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</si>
  <si>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</si>
  <si>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</si>
  <si>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</si>
  <si>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</si>
  <si>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</si>
  <si>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</si>
  <si>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</si>
  <si>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</si>
  <si>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</si>
  <si>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</si>
  <si>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</si>
  <si>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</si>
  <si>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</si>
  <si>
    <t>c) (a+b) Impegni per spese correnti  - Totale spese correnti</t>
  </si>
  <si>
    <t>f) (d+e) Pagamenti in conto competenza per spese correnti  - Totale spese correnti</t>
  </si>
  <si>
    <t>i) (g+h) Pagamenti in conto residui per spese correnti  - Totale spese correnti</t>
  </si>
  <si>
    <t>n) (l+m) Totale pagamenti in conto competenza + in conto residui per spese correnti  - Totale spese correnti</t>
  </si>
  <si>
    <t>c) (a+b) Impegni per spese in conto capitale  - Totale spese in conto capitale</t>
  </si>
  <si>
    <t>f) (d+e) Pagamenti in conto competenza per spese in conto capitale  - Totale spese in conto capitale</t>
  </si>
  <si>
    <t>i) (g+h) Pagamenti in conto residui per spese in conto capitale  - Totale spese in conto capitale</t>
  </si>
  <si>
    <t>n) (l+m) Totale pagamenti in conto competenza + in conto residui per spese in conto capitale  - Totale spese in conto capitale</t>
  </si>
  <si>
    <t>Tab. I.4.2A - Spese e contributi in conto capitale dei Comuni Capoluogo di Provincia nel settore dei trasporti distinti per Ripartizione Geografica - Anno 2020</t>
  </si>
  <si>
    <t>Tab. I.4.3A - Spese e contributi correnti dei Comuni Capoluogo di Provincia nel settore dei trasporti distinti per Ripartizione Geografica e Programma- Anno 2020</t>
  </si>
  <si>
    <t>Tab. I.4.4A - Spese e contributi in conto capitale dei Comuni Capoluogo di Provincia nel settore dei trasporti distinti per Ripartizione Geografica e Programma - Anno 2020</t>
  </si>
  <si>
    <t>Tab. I.4.5A - Spese e contributi correnti dei Comuni Capoluogo di Provincia nel settore dei trasporti distinti per Ripartizione Geografica e Programma - Anno 2020</t>
  </si>
  <si>
    <t>Tab. I.3.4.6.A - Spese e contributi in conto capitale dei Comuni Capoluogo di Provincia nel settore dei trasporti distinti per Ripartizione Geografica e Programma - Anno 2020</t>
  </si>
  <si>
    <t>Tab. I.4.1A - Spese e contributi correnti dei Comuni Capoluogo di Provincia nel settore dei trasporti distinti per Ripartizione Geografica e Programmi - Anno 2021</t>
  </si>
  <si>
    <t>Tab. I.4.9A - Tutte le spese e contributi, correnti ed in conto capitale, dei Comuni Capoluogo di Provincia nel settore dei trasporti distinti per Ripartizione Geografica - Anno 2021</t>
  </si>
  <si>
    <t>Tab. I.4.8A - Spese e contributi in conto capitale dei Comuni Capoluogo di Provincia nel settore dei trasporti distinti per Ripartizione Geografica - Anno 2021</t>
  </si>
  <si>
    <t>Tab. I.4.7A - Spese e contributi correnti dei Comuni Capoluogo di Provincia nel settore dei trasporti distinti per Ripartizione Geografica e Programmi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</si>
</sst>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#,##0.00\ &quot;€&quot;"/>
  </numFmts>
  <fonts count="2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2"/>
      <name val="times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90">
    <xf numFmtId="0" fontId="0" fillId="0" borderId="0" xfId="0"/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64" fontId="9" fillId="0" borderId="3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64" fontId="9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11" fillId="0" borderId="0" xfId="0" applyNumberFormat="1" applyFont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8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9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17" fillId="0" borderId="3" xfId="0" applyNumberFormat="1" applyFont="1" applyBorder="1"/>
    <xf numFmtId="0" fontId="2" fillId="0" borderId="0" xfId="0" applyFont="1"/>
    <xf numFmtId="0" fontId="18" fillId="0" borderId="2" xfId="0" applyFont="1" applyBorder="1" applyAlignment="1">
      <alignment vertical="center" wrapText="1"/>
    </xf>
    <xf numFmtId="0" fontId="19" fillId="0" borderId="0" xfId="0" applyFont="1"/>
    <xf numFmtId="165" fontId="9" fillId="0" borderId="8" xfId="1" applyNumberFormat="1" applyFont="1" applyBorder="1" applyAlignment="1">
      <alignment vertical="center"/>
    </xf>
    <xf numFmtId="164" fontId="17" fillId="0" borderId="6" xfId="0" applyNumberFormat="1" applyFont="1" applyBorder="1" applyAlignment="1">
      <alignment vertical="center"/>
    </xf>
    <xf numFmtId="164" fontId="17" fillId="0" borderId="10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20" fillId="0" borderId="6" xfId="0" applyNumberFormat="1" applyFont="1" applyBorder="1" applyAlignment="1">
      <alignment vertical="center"/>
    </xf>
    <xf numFmtId="164" fontId="17" fillId="0" borderId="3" xfId="0" applyNumberFormat="1" applyFont="1" applyBorder="1" applyAlignment="1">
      <alignment vertical="center"/>
    </xf>
    <xf numFmtId="164" fontId="20" fillId="0" borderId="3" xfId="0" applyNumberFormat="1" applyFont="1" applyBorder="1" applyAlignment="1">
      <alignment vertical="center"/>
    </xf>
    <xf numFmtId="167" fontId="3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3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3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4" xfId="0" applyFont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4" xfId="0" applyFont="1" applyBorder="1" applyAlignment="1">
      <alignment horizontal="left"/>
    </xf>
    <xf numFmtId="0" fontId="15" fillId="0" borderId="4" xfId="0" applyFont="1" applyBorder="1" applyAlignment="1">
      <alignment horizontal="left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34</xdr:row>
      <xdr:rowOff>57150</xdr:rowOff>
    </xdr:from>
    <xdr:to>
      <xdr:col>5</xdr:col>
      <xdr:colOff>1819275</xdr:colOff>
      <xdr:row>34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82002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47625</xdr:rowOff>
    </xdr:from>
    <xdr:to>
      <xdr:col>6</xdr:col>
      <xdr:colOff>0</xdr:colOff>
      <xdr:row>64</xdr:row>
      <xdr:rowOff>123825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477327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47625</xdr:rowOff>
    </xdr:from>
    <xdr:to>
      <xdr:col>6</xdr:col>
      <xdr:colOff>0</xdr:colOff>
      <xdr:row>94</xdr:row>
      <xdr:rowOff>123825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1774150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66675</xdr:rowOff>
    </xdr:from>
    <xdr:to>
      <xdr:col>5</xdr:col>
      <xdr:colOff>1981200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45</xdr:row>
      <xdr:rowOff>104775</xdr:rowOff>
    </xdr:from>
    <xdr:to>
      <xdr:col>5</xdr:col>
      <xdr:colOff>2028825</xdr:colOff>
      <xdr:row>45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85724</xdr:rowOff>
    </xdr:from>
    <xdr:to>
      <xdr:col>5</xdr:col>
      <xdr:colOff>1990725</xdr:colOff>
      <xdr:row>66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66675</xdr:rowOff>
    </xdr:from>
    <xdr:to>
      <xdr:col>5</xdr:col>
      <xdr:colOff>2038350</xdr:colOff>
      <xdr:row>24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45</xdr:row>
      <xdr:rowOff>57150</xdr:rowOff>
    </xdr:from>
    <xdr:to>
      <xdr:col>6</xdr:col>
      <xdr:colOff>0</xdr:colOff>
      <xdr:row>45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47625</xdr:rowOff>
    </xdr:from>
    <xdr:to>
      <xdr:col>5</xdr:col>
      <xdr:colOff>2038350</xdr:colOff>
      <xdr:row>66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76200</xdr:rowOff>
    </xdr:from>
    <xdr:to>
      <xdr:col>5</xdr:col>
      <xdr:colOff>2019300</xdr:colOff>
      <xdr:row>24</xdr:row>
      <xdr:rowOff>152400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71500" y="54483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57150</xdr:rowOff>
    </xdr:from>
    <xdr:to>
      <xdr:col>5</xdr:col>
      <xdr:colOff>2038350</xdr:colOff>
      <xdr:row>45</xdr:row>
      <xdr:rowOff>133350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90550" y="102393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38100</xdr:rowOff>
    </xdr:from>
    <xdr:to>
      <xdr:col>5</xdr:col>
      <xdr:colOff>2038350</xdr:colOff>
      <xdr:row>66</xdr:row>
      <xdr:rowOff>114300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90550" y="150304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57150</xdr:rowOff>
    </xdr:from>
    <xdr:to>
      <xdr:col>5</xdr:col>
      <xdr:colOff>2038350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0550" y="542925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38100</xdr:rowOff>
    </xdr:from>
    <xdr:to>
      <xdr:col>5</xdr:col>
      <xdr:colOff>2038350</xdr:colOff>
      <xdr:row>45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90550" y="10220325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57150</xdr:rowOff>
    </xdr:from>
    <xdr:to>
      <xdr:col>5</xdr:col>
      <xdr:colOff>2028825</xdr:colOff>
      <xdr:row>66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81025" y="1504950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47625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90550" y="4791075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35</xdr:row>
      <xdr:rowOff>66675</xdr:rowOff>
    </xdr:from>
    <xdr:to>
      <xdr:col>5</xdr:col>
      <xdr:colOff>2028825</xdr:colOff>
      <xdr:row>35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81025" y="8582025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57150</xdr:rowOff>
    </xdr:from>
    <xdr:to>
      <xdr:col>5</xdr:col>
      <xdr:colOff>2038350</xdr:colOff>
      <xdr:row>51</xdr:row>
      <xdr:rowOff>95250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90550" y="1234440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38100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90550" y="490537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38100</xdr:rowOff>
    </xdr:from>
    <xdr:to>
      <xdr:col>5</xdr:col>
      <xdr:colOff>2038350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90550" y="903922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38100</xdr:rowOff>
    </xdr:from>
    <xdr:to>
      <xdr:col>5</xdr:col>
      <xdr:colOff>2038350</xdr:colOff>
      <xdr:row>51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590550" y="13211175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51</xdr:row>
      <xdr:rowOff>66675</xdr:rowOff>
    </xdr:from>
    <xdr:to>
      <xdr:col>5</xdr:col>
      <xdr:colOff>2047874</xdr:colOff>
      <xdr:row>51</xdr:row>
      <xdr:rowOff>114300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09599" y="1196340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35</xdr:row>
      <xdr:rowOff>57150</xdr:rowOff>
    </xdr:from>
    <xdr:to>
      <xdr:col>5</xdr:col>
      <xdr:colOff>1990724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90549" y="79152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19</xdr:row>
      <xdr:rowOff>47625</xdr:rowOff>
    </xdr:from>
    <xdr:to>
      <xdr:col>5</xdr:col>
      <xdr:colOff>1990724</xdr:colOff>
      <xdr:row>19</xdr:row>
      <xdr:rowOff>93344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590549" y="43624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desktop%2029-7-22\CNIT%202021-2022\Spese%20Cossu\Comuni%20ultimo%20per%20il%20CNIT%202021-2022%20OK\Spese%20dei%20Comu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wdesktop%2029-7-22\CNIT%202021-2022\Spese%20Cossu\Comuni%20sintesi%20finita%20il%2013-01-23\Spese%20dei%20Comu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  <sheetName val="Foglio1"/>
    </sheetNames>
    <sheetDataSet>
      <sheetData sheetId="0">
        <row r="61">
          <cell r="B61">
            <v>0</v>
          </cell>
          <cell r="D61">
            <v>1150606306.74</v>
          </cell>
          <cell r="F61">
            <v>1419790.23</v>
          </cell>
          <cell r="H61">
            <v>480047.24</v>
          </cell>
          <cell r="J61">
            <v>448877033.03000003</v>
          </cell>
        </row>
        <row r="88">
          <cell r="B88">
            <v>98685.87</v>
          </cell>
          <cell r="D88">
            <v>833543424.82000005</v>
          </cell>
        </row>
        <row r="137">
          <cell r="B137">
            <v>1239.48</v>
          </cell>
          <cell r="D137">
            <v>188536974.75999999</v>
          </cell>
        </row>
      </sheetData>
      <sheetData sheetId="1">
        <row r="61">
          <cell r="W61">
            <v>0</v>
          </cell>
          <cell r="Y61">
            <v>16883.759999999998</v>
          </cell>
        </row>
        <row r="88">
          <cell r="Y88">
            <v>0</v>
          </cell>
        </row>
        <row r="137">
          <cell r="D137">
            <v>88248637.720000014</v>
          </cell>
          <cell r="J137">
            <v>181735444.46000004</v>
          </cell>
          <cell r="Y137">
            <v>211000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  <sheetName val="Foglio1"/>
    </sheetNames>
    <sheetDataSet>
      <sheetData sheetId="0">
        <row r="61">
          <cell r="Q61">
            <v>0</v>
          </cell>
          <cell r="S61">
            <v>151814654.52000001</v>
          </cell>
          <cell r="U61">
            <v>192349.5</v>
          </cell>
          <cell r="W61">
            <v>350053.08999999997</v>
          </cell>
          <cell r="Y61">
            <v>14277436.83</v>
          </cell>
          <cell r="AU61">
            <v>0</v>
          </cell>
          <cell r="AW61">
            <v>1013926705.4499999</v>
          </cell>
          <cell r="AY61">
            <v>1298396.5900000001</v>
          </cell>
          <cell r="BA61">
            <v>388473.49</v>
          </cell>
          <cell r="BC61">
            <v>340203908.78999996</v>
          </cell>
          <cell r="BJ61">
            <v>0</v>
          </cell>
          <cell r="BL61">
            <v>117602674.95</v>
          </cell>
          <cell r="BN61">
            <v>131166.84</v>
          </cell>
          <cell r="BP61">
            <v>51339.73</v>
          </cell>
          <cell r="BR61">
            <v>11135916.540000003</v>
          </cell>
          <cell r="CN61">
            <v>0</v>
          </cell>
          <cell r="CP61">
            <v>120270717.01000001</v>
          </cell>
          <cell r="CR61">
            <v>73406.33</v>
          </cell>
          <cell r="CT61">
            <v>215763.65</v>
          </cell>
          <cell r="CV61">
            <v>85917872.590000004</v>
          </cell>
          <cell r="DC61">
            <v>0</v>
          </cell>
          <cell r="DE61">
            <v>41129971.289999999</v>
          </cell>
          <cell r="DG61">
            <v>11048.12</v>
          </cell>
          <cell r="DI61">
            <v>191368.88</v>
          </cell>
          <cell r="DK61">
            <v>2573592.63</v>
          </cell>
          <cell r="EG61">
            <v>0</v>
          </cell>
          <cell r="EI61">
            <v>1131890552.3699999</v>
          </cell>
          <cell r="EK61">
            <v>1371802.9200000002</v>
          </cell>
          <cell r="EM61">
            <v>604237.14</v>
          </cell>
          <cell r="EO61">
            <v>423358843.00999993</v>
          </cell>
          <cell r="EV61">
            <v>0</v>
          </cell>
          <cell r="EX61">
            <v>158668918.44999999</v>
          </cell>
          <cell r="EZ61">
            <v>142214.96</v>
          </cell>
          <cell r="FB61">
            <v>242708.61000000002</v>
          </cell>
          <cell r="FD61">
            <v>13709509.17</v>
          </cell>
        </row>
        <row r="88">
          <cell r="F88">
            <v>0</v>
          </cell>
          <cell r="H88">
            <v>7008.5</v>
          </cell>
          <cell r="J88">
            <v>328229062.13</v>
          </cell>
          <cell r="Q88">
            <v>0</v>
          </cell>
          <cell r="S88">
            <v>34274371.82</v>
          </cell>
          <cell r="U88">
            <v>400000</v>
          </cell>
          <cell r="W88">
            <v>7680</v>
          </cell>
          <cell r="Y88">
            <v>1650731.08</v>
          </cell>
          <cell r="AU88">
            <v>65619.72</v>
          </cell>
          <cell r="AW88">
            <v>706833965.48000002</v>
          </cell>
          <cell r="AY88">
            <v>0</v>
          </cell>
          <cell r="BA88">
            <v>7008.5</v>
          </cell>
          <cell r="BC88">
            <v>220932582.46000001</v>
          </cell>
          <cell r="BJ88">
            <v>0</v>
          </cell>
          <cell r="BL88">
            <v>27578093.279999994</v>
          </cell>
          <cell r="BN88">
            <v>200000</v>
          </cell>
          <cell r="BP88">
            <v>7680</v>
          </cell>
          <cell r="BR88">
            <v>1206803.6300000001</v>
          </cell>
          <cell r="CN88">
            <v>3018.64</v>
          </cell>
          <cell r="CP88">
            <v>100708604.22999999</v>
          </cell>
          <cell r="CR88">
            <v>0</v>
          </cell>
          <cell r="CT88">
            <v>0</v>
          </cell>
          <cell r="CV88">
            <v>117983117.72999999</v>
          </cell>
          <cell r="DC88">
            <v>0</v>
          </cell>
          <cell r="DE88">
            <v>2467111.2999999998</v>
          </cell>
          <cell r="DG88">
            <v>0</v>
          </cell>
          <cell r="DI88">
            <v>0</v>
          </cell>
          <cell r="DK88">
            <v>110066.6</v>
          </cell>
          <cell r="EG88">
            <v>68638.36</v>
          </cell>
          <cell r="EI88">
            <v>807542569.71000004</v>
          </cell>
          <cell r="EK88">
            <v>0</v>
          </cell>
          <cell r="EM88">
            <v>7008.5</v>
          </cell>
          <cell r="EO88">
            <v>338915700.18999994</v>
          </cell>
          <cell r="EV88">
            <v>0</v>
          </cell>
          <cell r="EX88">
            <v>30045204.579999998</v>
          </cell>
          <cell r="EZ88">
            <v>200000</v>
          </cell>
          <cell r="FB88">
            <v>7680</v>
          </cell>
          <cell r="FD88">
            <v>1316870.23</v>
          </cell>
        </row>
        <row r="137">
          <cell r="F137">
            <v>280000</v>
          </cell>
          <cell r="H137">
            <v>1624924.0499999998</v>
          </cell>
          <cell r="J137">
            <v>250090686.97999999</v>
          </cell>
          <cell r="Q137">
            <v>0</v>
          </cell>
          <cell r="S137">
            <v>136208817.66999999</v>
          </cell>
          <cell r="U137">
            <v>0</v>
          </cell>
          <cell r="W137">
            <v>679095.84</v>
          </cell>
          <cell r="Y137">
            <v>1732731.7599999998</v>
          </cell>
          <cell r="AU137">
            <v>0</v>
          </cell>
          <cell r="AW137">
            <v>161085817.43000001</v>
          </cell>
          <cell r="AY137">
            <v>280000</v>
          </cell>
          <cell r="BA137">
            <v>228226.71</v>
          </cell>
          <cell r="BC137">
            <v>166123007.13</v>
          </cell>
          <cell r="BJ137">
            <v>0</v>
          </cell>
          <cell r="BL137">
            <v>105588586.22</v>
          </cell>
          <cell r="BN137">
            <v>0</v>
          </cell>
          <cell r="BP137">
            <v>677044.73</v>
          </cell>
          <cell r="BR137">
            <v>1871157.3400000003</v>
          </cell>
          <cell r="CN137">
            <v>0</v>
          </cell>
          <cell r="CP137">
            <v>23114455.189999998</v>
          </cell>
          <cell r="CR137">
            <v>0</v>
          </cell>
          <cell r="CT137">
            <v>243511.94</v>
          </cell>
          <cell r="CV137">
            <v>69017444.299999997</v>
          </cell>
          <cell r="DC137">
            <v>0</v>
          </cell>
          <cell r="DE137">
            <v>19598032.579999998</v>
          </cell>
          <cell r="DG137">
            <v>0</v>
          </cell>
          <cell r="DI137">
            <v>169261.16</v>
          </cell>
          <cell r="DK137">
            <v>1094614.81</v>
          </cell>
          <cell r="EG137">
            <v>0</v>
          </cell>
          <cell r="EI137">
            <v>183042281.72</v>
          </cell>
          <cell r="EK137">
            <v>280000</v>
          </cell>
          <cell r="EM137">
            <v>471738.65</v>
          </cell>
          <cell r="EO137">
            <v>225850868.06999999</v>
          </cell>
          <cell r="EV137">
            <v>0</v>
          </cell>
          <cell r="EX137">
            <v>124933384.92</v>
          </cell>
          <cell r="EZ137">
            <v>0</v>
          </cell>
          <cell r="FB137">
            <v>846305.89</v>
          </cell>
          <cell r="FD137">
            <v>2877752.45</v>
          </cell>
        </row>
      </sheetData>
      <sheetData sheetId="1">
        <row r="61">
          <cell r="B61">
            <v>8090807.0700000003</v>
          </cell>
          <cell r="D61">
            <v>351574216.64000005</v>
          </cell>
          <cell r="F61">
            <v>1131839.08</v>
          </cell>
          <cell r="H61">
            <v>153170.53999999998</v>
          </cell>
          <cell r="J61">
            <v>419734197.96000004</v>
          </cell>
          <cell r="Q61">
            <v>0</v>
          </cell>
          <cell r="S61">
            <v>834692.99</v>
          </cell>
          <cell r="U61">
            <v>0</v>
          </cell>
          <cell r="AU61">
            <v>1096685.8</v>
          </cell>
          <cell r="AW61">
            <v>306731431.17000008</v>
          </cell>
          <cell r="AY61">
            <v>1115407.3400000001</v>
          </cell>
          <cell r="BA61">
            <v>76348.600000000006</v>
          </cell>
          <cell r="BC61">
            <v>339342491.05000001</v>
          </cell>
          <cell r="BJ61">
            <v>0</v>
          </cell>
          <cell r="BL61">
            <v>2963829.1500000004</v>
          </cell>
          <cell r="BN61">
            <v>0</v>
          </cell>
          <cell r="BP61">
            <v>0</v>
          </cell>
          <cell r="BR61">
            <v>0</v>
          </cell>
          <cell r="CN61">
            <v>430332.01</v>
          </cell>
          <cell r="CP61">
            <v>32920276.070000008</v>
          </cell>
          <cell r="CR61">
            <v>1449.4</v>
          </cell>
          <cell r="CT61">
            <v>132547.63</v>
          </cell>
          <cell r="CV61">
            <v>78913112.189999998</v>
          </cell>
          <cell r="DC61">
            <v>0</v>
          </cell>
          <cell r="DE61">
            <v>0</v>
          </cell>
          <cell r="DG61">
            <v>0</v>
          </cell>
          <cell r="DI61">
            <v>0</v>
          </cell>
          <cell r="DK61">
            <v>929053.69</v>
          </cell>
          <cell r="EG61">
            <v>1527017.81</v>
          </cell>
          <cell r="EI61">
            <v>339651707.24000007</v>
          </cell>
          <cell r="EK61">
            <v>1116856.74</v>
          </cell>
          <cell r="EM61">
            <v>208896.23</v>
          </cell>
          <cell r="EO61">
            <v>415996943.62000006</v>
          </cell>
          <cell r="EV61">
            <v>0</v>
          </cell>
          <cell r="EX61">
            <v>834692.99</v>
          </cell>
          <cell r="EZ61">
            <v>0</v>
          </cell>
          <cell r="FB61">
            <v>0</v>
          </cell>
          <cell r="FD61">
            <v>945937.45</v>
          </cell>
        </row>
        <row r="88">
          <cell r="B88">
            <v>0</v>
          </cell>
          <cell r="D88">
            <v>144087115.05999997</v>
          </cell>
          <cell r="F88">
            <v>642758.59</v>
          </cell>
          <cell r="H88">
            <v>0</v>
          </cell>
          <cell r="J88">
            <v>180366957.27999997</v>
          </cell>
          <cell r="Q88">
            <v>0</v>
          </cell>
          <cell r="S88">
            <v>0</v>
          </cell>
          <cell r="U88">
            <v>0</v>
          </cell>
          <cell r="W88">
            <v>0</v>
          </cell>
          <cell r="AU88">
            <v>0</v>
          </cell>
          <cell r="AW88">
            <v>64174093.890000001</v>
          </cell>
          <cell r="AY88">
            <v>635226.42000000004</v>
          </cell>
          <cell r="BA88">
            <v>0</v>
          </cell>
          <cell r="BC88">
            <v>109298472.18000001</v>
          </cell>
          <cell r="BJ88">
            <v>0</v>
          </cell>
          <cell r="BL88">
            <v>0</v>
          </cell>
          <cell r="BN88">
            <v>0</v>
          </cell>
          <cell r="BP88">
            <v>0</v>
          </cell>
          <cell r="BR88">
            <v>0</v>
          </cell>
          <cell r="CN88">
            <v>0</v>
          </cell>
          <cell r="CP88">
            <v>98296381.109999999</v>
          </cell>
          <cell r="CR88">
            <v>487309.1</v>
          </cell>
          <cell r="CT88">
            <v>0</v>
          </cell>
          <cell r="CV88">
            <v>56735607.900000006</v>
          </cell>
          <cell r="DC88">
            <v>0</v>
          </cell>
          <cell r="DE88">
            <v>0</v>
          </cell>
          <cell r="DG88">
            <v>0</v>
          </cell>
          <cell r="DI88">
            <v>0</v>
          </cell>
          <cell r="DK88">
            <v>0</v>
          </cell>
          <cell r="EG88">
            <v>0</v>
          </cell>
          <cell r="EI88">
            <v>161470475</v>
          </cell>
          <cell r="EK88">
            <v>1122535.52</v>
          </cell>
          <cell r="EM88">
            <v>0</v>
          </cell>
          <cell r="EO88">
            <v>164866963.07999998</v>
          </cell>
          <cell r="EV88">
            <v>0</v>
          </cell>
          <cell r="EX88">
            <v>0</v>
          </cell>
          <cell r="EZ88">
            <v>0</v>
          </cell>
          <cell r="FB88">
            <v>0</v>
          </cell>
          <cell r="FD88">
            <v>0</v>
          </cell>
        </row>
        <row r="137">
          <cell r="B137">
            <v>0</v>
          </cell>
          <cell r="F137">
            <v>30000</v>
          </cell>
          <cell r="H137">
            <v>1081499.26</v>
          </cell>
          <cell r="Q137">
            <v>0</v>
          </cell>
          <cell r="S137">
            <v>0</v>
          </cell>
          <cell r="U137">
            <v>0</v>
          </cell>
          <cell r="W137">
            <v>0</v>
          </cell>
          <cell r="AU137">
            <v>0</v>
          </cell>
          <cell r="AW137">
            <v>28449455.300000001</v>
          </cell>
          <cell r="AY137">
            <v>0</v>
          </cell>
          <cell r="BA137">
            <v>556130.04999999993</v>
          </cell>
          <cell r="BC137">
            <v>102884589.63999999</v>
          </cell>
          <cell r="BJ137">
            <v>0</v>
          </cell>
          <cell r="BL137">
            <v>0</v>
          </cell>
          <cell r="BN137">
            <v>0</v>
          </cell>
          <cell r="BP137">
            <v>0</v>
          </cell>
          <cell r="BR137">
            <v>77000</v>
          </cell>
          <cell r="CN137">
            <v>0</v>
          </cell>
          <cell r="CP137">
            <v>95487867.000000015</v>
          </cell>
          <cell r="CR137">
            <v>0</v>
          </cell>
          <cell r="CT137">
            <v>568579.17999999993</v>
          </cell>
          <cell r="CV137">
            <v>69168277.180000007</v>
          </cell>
          <cell r="DC137">
            <v>0</v>
          </cell>
          <cell r="DE137">
            <v>0</v>
          </cell>
          <cell r="DG137">
            <v>0</v>
          </cell>
          <cell r="DI137">
            <v>0</v>
          </cell>
          <cell r="DK137">
            <v>0</v>
          </cell>
          <cell r="EG137">
            <v>0</v>
          </cell>
          <cell r="EI137">
            <v>129139599.44999999</v>
          </cell>
          <cell r="EK137">
            <v>0</v>
          </cell>
          <cell r="EM137">
            <v>1124709.23</v>
          </cell>
          <cell r="EO137">
            <v>179515759.18000001</v>
          </cell>
          <cell r="EV137">
            <v>0</v>
          </cell>
          <cell r="EX137">
            <v>0</v>
          </cell>
          <cell r="EZ137">
            <v>0</v>
          </cell>
          <cell r="FB137">
            <v>116761.45</v>
          </cell>
          <cell r="FD137">
            <v>77000</v>
          </cell>
        </row>
      </sheetData>
      <sheetData sheetId="2">
        <row r="61">
          <cell r="B61">
            <v>65651619.870000005</v>
          </cell>
          <cell r="D61">
            <v>63687210.422399998</v>
          </cell>
          <cell r="I61">
            <v>51303599.130000003</v>
          </cell>
          <cell r="K61">
            <v>50230784.799999997</v>
          </cell>
          <cell r="W61">
            <v>48691079.399999999</v>
          </cell>
          <cell r="Y61">
            <v>48476582.4124</v>
          </cell>
          <cell r="AD61">
            <v>37720305.129999995</v>
          </cell>
          <cell r="AF61">
            <v>39434740.68</v>
          </cell>
          <cell r="AR61">
            <v>18322069.870000001</v>
          </cell>
          <cell r="AT61">
            <v>13525467.269999998</v>
          </cell>
          <cell r="AY61">
            <v>7236027.7200000007</v>
          </cell>
          <cell r="BA61">
            <v>11846035</v>
          </cell>
          <cell r="BM61">
            <v>67013149.269999996</v>
          </cell>
          <cell r="BO61">
            <v>62002049.682399996</v>
          </cell>
          <cell r="BT61">
            <v>44956332.850000001</v>
          </cell>
          <cell r="BV61">
            <v>51280775.68</v>
          </cell>
        </row>
        <row r="88">
          <cell r="B88">
            <v>92964530.640000001</v>
          </cell>
          <cell r="D88">
            <v>84302947.950000003</v>
          </cell>
          <cell r="I88">
            <v>46220927.930000007</v>
          </cell>
          <cell r="K88">
            <v>12196040.140000001</v>
          </cell>
          <cell r="W88">
            <v>50438960.600000001</v>
          </cell>
          <cell r="Y88">
            <v>60095825.280000001</v>
          </cell>
          <cell r="AD88">
            <v>33564378.850000001</v>
          </cell>
          <cell r="AF88">
            <v>9151110.6199999992</v>
          </cell>
          <cell r="AR88">
            <v>23968456.23</v>
          </cell>
          <cell r="AT88">
            <v>16883254.780000001</v>
          </cell>
          <cell r="AY88">
            <v>6489117.0600000005</v>
          </cell>
          <cell r="BA88">
            <v>3304732.56</v>
          </cell>
          <cell r="BM88">
            <v>74407416.829999998</v>
          </cell>
          <cell r="BO88">
            <v>76979080.060000002</v>
          </cell>
          <cell r="BT88">
            <v>40053495.910000004</v>
          </cell>
          <cell r="BV88">
            <v>12455843.18</v>
          </cell>
        </row>
        <row r="137">
          <cell r="B137">
            <v>41386742.790000007</v>
          </cell>
          <cell r="D137">
            <v>41903701.579999998</v>
          </cell>
          <cell r="I137">
            <v>37937446.119999997</v>
          </cell>
          <cell r="K137">
            <v>511004</v>
          </cell>
          <cell r="W137">
            <v>22665927.640000001</v>
          </cell>
          <cell r="Y137">
            <v>22515476.260000002</v>
          </cell>
          <cell r="AD137">
            <v>25612313.870000001</v>
          </cell>
          <cell r="AF137">
            <v>136245.53999999998</v>
          </cell>
          <cell r="AR137">
            <v>11896778.890000001</v>
          </cell>
          <cell r="AT137">
            <v>12527287.93</v>
          </cell>
          <cell r="AY137">
            <v>13289019.719999999</v>
          </cell>
          <cell r="BA137">
            <v>219208.63</v>
          </cell>
          <cell r="BM137">
            <v>38164855.75999999</v>
          </cell>
          <cell r="BO137">
            <v>36704970.840000004</v>
          </cell>
          <cell r="BT137">
            <v>39816096.490000002</v>
          </cell>
          <cell r="BV137">
            <v>355454.17</v>
          </cell>
        </row>
      </sheetData>
      <sheetData sheetId="3">
        <row r="61">
          <cell r="B61">
            <v>498886.72</v>
          </cell>
          <cell r="D61">
            <v>4674790.9399999995</v>
          </cell>
          <cell r="I61">
            <v>0</v>
          </cell>
          <cell r="K61">
            <v>1730</v>
          </cell>
          <cell r="W61">
            <v>160847.25</v>
          </cell>
          <cell r="Y61">
            <v>3833603.3699999996</v>
          </cell>
          <cell r="AD61">
            <v>0</v>
          </cell>
          <cell r="AF61">
            <v>300</v>
          </cell>
          <cell r="AR61">
            <v>530638.30000000005</v>
          </cell>
          <cell r="AT61">
            <v>660997.48</v>
          </cell>
          <cell r="AY61">
            <v>0</v>
          </cell>
          <cell r="BA61">
            <v>0</v>
          </cell>
          <cell r="BM61">
            <v>637499.6100000001</v>
          </cell>
          <cell r="BO61">
            <v>4494600.8500000006</v>
          </cell>
          <cell r="BT61">
            <v>0</v>
          </cell>
          <cell r="BV61">
            <v>300</v>
          </cell>
        </row>
        <row r="88">
          <cell r="B88">
            <v>1536671.37</v>
          </cell>
          <cell r="D88">
            <v>1730368.61</v>
          </cell>
          <cell r="I88">
            <v>195716.23</v>
          </cell>
          <cell r="K88">
            <v>0</v>
          </cell>
          <cell r="W88">
            <v>1299228.9400000002</v>
          </cell>
          <cell r="Y88">
            <v>1231681.45</v>
          </cell>
          <cell r="AD88">
            <v>140733.14000000001</v>
          </cell>
          <cell r="AF88">
            <v>0</v>
          </cell>
          <cell r="AR88">
            <v>413528.83</v>
          </cell>
          <cell r="AT88">
            <v>1931424.6700000002</v>
          </cell>
          <cell r="AY88">
            <v>65695.600000000006</v>
          </cell>
          <cell r="BA88">
            <v>0</v>
          </cell>
          <cell r="BM88">
            <v>1712757.7700000003</v>
          </cell>
          <cell r="BO88">
            <v>3163106.12</v>
          </cell>
          <cell r="BT88">
            <v>206428.74000000002</v>
          </cell>
          <cell r="BV88">
            <v>0</v>
          </cell>
        </row>
        <row r="137">
          <cell r="B137">
            <v>582491.41</v>
          </cell>
          <cell r="D137">
            <v>450798.78</v>
          </cell>
          <cell r="I137">
            <v>0</v>
          </cell>
          <cell r="K137">
            <v>0</v>
          </cell>
          <cell r="AD137">
            <v>0</v>
          </cell>
          <cell r="AF137">
            <v>0</v>
          </cell>
          <cell r="AR137">
            <v>1015281.7000000001</v>
          </cell>
          <cell r="AT137">
            <v>655052.6</v>
          </cell>
          <cell r="AY137">
            <v>0</v>
          </cell>
          <cell r="BA137">
            <v>0</v>
          </cell>
          <cell r="BM137">
            <v>465505.91000000003</v>
          </cell>
          <cell r="BO137">
            <v>226649.27000000002</v>
          </cell>
          <cell r="BT137">
            <v>0</v>
          </cell>
          <cell r="BV137">
            <v>0</v>
          </cell>
        </row>
      </sheetData>
      <sheetData sheetId="4">
        <row r="61">
          <cell r="B61">
            <v>16004942.110000001</v>
          </cell>
          <cell r="D61">
            <v>0</v>
          </cell>
          <cell r="I61">
            <v>3167926.6999999997</v>
          </cell>
          <cell r="K61">
            <v>4117.8500000000004</v>
          </cell>
          <cell r="W61">
            <v>8339616.0099999998</v>
          </cell>
          <cell r="Y61">
            <v>0</v>
          </cell>
          <cell r="AD61">
            <v>741186.79</v>
          </cell>
          <cell r="AF61">
            <v>1117.8499999999999</v>
          </cell>
          <cell r="AR61">
            <v>7390992.7000000002</v>
          </cell>
          <cell r="AT61">
            <v>0</v>
          </cell>
          <cell r="AY61">
            <v>454661.76</v>
          </cell>
          <cell r="BA61">
            <v>0</v>
          </cell>
          <cell r="BM61">
            <v>14631903.68</v>
          </cell>
          <cell r="BO61">
            <v>0</v>
          </cell>
          <cell r="BT61">
            <v>1195848.55</v>
          </cell>
          <cell r="BV61">
            <v>1117.8499999999999</v>
          </cell>
        </row>
        <row r="88">
          <cell r="B88">
            <v>15189080.08</v>
          </cell>
          <cell r="D88">
            <v>0</v>
          </cell>
          <cell r="I88">
            <v>2108787.2999999998</v>
          </cell>
          <cell r="K88">
            <v>0</v>
          </cell>
          <cell r="W88">
            <v>12325272.4</v>
          </cell>
          <cell r="Y88">
            <v>0</v>
          </cell>
          <cell r="AD88">
            <v>876327.91</v>
          </cell>
          <cell r="AF88">
            <v>0</v>
          </cell>
          <cell r="AR88">
            <v>2403171.7600000002</v>
          </cell>
          <cell r="AT88">
            <v>0</v>
          </cell>
          <cell r="AY88">
            <v>526516.73</v>
          </cell>
          <cell r="BA88">
            <v>0</v>
          </cell>
          <cell r="BM88">
            <v>14728444.160000002</v>
          </cell>
          <cell r="BO88">
            <v>0</v>
          </cell>
          <cell r="BT88">
            <v>1402844.64</v>
          </cell>
          <cell r="BV88">
            <v>0</v>
          </cell>
        </row>
        <row r="137">
          <cell r="B137">
            <v>5387558.3400000008</v>
          </cell>
          <cell r="D137">
            <v>104056.6</v>
          </cell>
          <cell r="I137">
            <v>422366.97</v>
          </cell>
          <cell r="K137">
            <v>0</v>
          </cell>
          <cell r="W137">
            <v>2827354.3000000003</v>
          </cell>
          <cell r="Y137">
            <v>62326</v>
          </cell>
          <cell r="AD137">
            <v>0</v>
          </cell>
          <cell r="AF137">
            <v>0</v>
          </cell>
          <cell r="AR137">
            <v>1447709.55</v>
          </cell>
          <cell r="AT137">
            <v>31175.759999999998</v>
          </cell>
          <cell r="AY137">
            <v>0</v>
          </cell>
          <cell r="BA137">
            <v>0</v>
          </cell>
          <cell r="BM137">
            <v>4225410.42</v>
          </cell>
          <cell r="BO137">
            <v>0</v>
          </cell>
          <cell r="BT137">
            <v>0</v>
          </cell>
          <cell r="BV137">
            <v>0</v>
          </cell>
        </row>
      </sheetData>
      <sheetData sheetId="5">
        <row r="61">
          <cell r="B61">
            <v>0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</row>
        <row r="88">
          <cell r="B88">
            <v>0</v>
          </cell>
          <cell r="D88">
            <v>0</v>
          </cell>
          <cell r="I88">
            <v>0</v>
          </cell>
          <cell r="K88">
            <v>0</v>
          </cell>
          <cell r="W88">
            <v>0</v>
          </cell>
          <cell r="Y88">
            <v>0</v>
          </cell>
          <cell r="AD88">
            <v>0</v>
          </cell>
          <cell r="AF88">
            <v>0</v>
          </cell>
          <cell r="AR88">
            <v>667.38</v>
          </cell>
          <cell r="AT88">
            <v>0</v>
          </cell>
          <cell r="AY88">
            <v>0</v>
          </cell>
          <cell r="BA88">
            <v>0</v>
          </cell>
          <cell r="BM88">
            <v>667.38</v>
          </cell>
          <cell r="BO88">
            <v>0</v>
          </cell>
          <cell r="BT88">
            <v>0</v>
          </cell>
          <cell r="BV88">
            <v>0</v>
          </cell>
        </row>
        <row r="137">
          <cell r="B137">
            <v>175130.21</v>
          </cell>
          <cell r="D137">
            <v>0</v>
          </cell>
          <cell r="I137">
            <v>0</v>
          </cell>
          <cell r="K137">
            <v>0</v>
          </cell>
          <cell r="W137">
            <v>132131.47</v>
          </cell>
          <cell r="Y137">
            <v>0</v>
          </cell>
          <cell r="AD137">
            <v>0</v>
          </cell>
          <cell r="AF137">
            <v>0</v>
          </cell>
          <cell r="AR137">
            <v>111837.13</v>
          </cell>
          <cell r="AT137">
            <v>0</v>
          </cell>
          <cell r="AY137">
            <v>0</v>
          </cell>
          <cell r="BA137">
            <v>0</v>
          </cell>
          <cell r="BM137">
            <v>243968.6</v>
          </cell>
          <cell r="BO137">
            <v>0</v>
          </cell>
          <cell r="BT137">
            <v>0</v>
          </cell>
          <cell r="BV137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7"/>
  <sheetViews>
    <sheetView tabSelected="1" zoomScale="92" zoomScaleNormal="92" workbookViewId="0"/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0.85546875" style="10" customWidth="1"/>
    <col min="8" max="8" width="17.28515625" style="10" customWidth="1"/>
    <col min="9" max="9" width="17.85546875" style="10" customWidth="1"/>
    <col min="10" max="10" width="21.85546875" style="10" customWidth="1"/>
    <col min="11" max="16384" width="8.85546875" style="10"/>
  </cols>
  <sheetData>
    <row r="2" spans="2:7">
      <c r="B2" s="70" t="s">
        <v>107</v>
      </c>
      <c r="C2" s="70"/>
      <c r="D2" s="70"/>
      <c r="E2" s="70"/>
      <c r="F2" s="70"/>
    </row>
    <row r="3" spans="2:7">
      <c r="B3" s="71" t="s">
        <v>37</v>
      </c>
      <c r="C3" s="72"/>
      <c r="D3" s="72"/>
      <c r="E3" s="72"/>
      <c r="F3" s="72"/>
    </row>
    <row r="4" spans="2:7">
      <c r="B4" s="47"/>
      <c r="C4" s="48"/>
      <c r="D4" s="48"/>
      <c r="E4" s="48"/>
      <c r="F4" s="48"/>
    </row>
    <row r="5" spans="2:7">
      <c r="B5" s="68"/>
      <c r="C5" s="68"/>
      <c r="D5" s="68"/>
      <c r="E5" s="68"/>
      <c r="F5" s="68"/>
    </row>
    <row r="6" spans="2:7" ht="15" customHeight="1">
      <c r="B6" s="67" t="s">
        <v>14</v>
      </c>
      <c r="C6" s="67"/>
      <c r="D6" s="67"/>
      <c r="E6" s="67"/>
      <c r="F6" s="67"/>
    </row>
    <row r="7" spans="2:7" ht="42.6" customHeight="1">
      <c r="B7" s="29" t="s">
        <v>63</v>
      </c>
      <c r="C7" s="11" t="s">
        <v>5</v>
      </c>
      <c r="D7" s="11" t="s">
        <v>6</v>
      </c>
      <c r="E7" s="11" t="s">
        <v>7</v>
      </c>
      <c r="F7" s="11" t="s">
        <v>10</v>
      </c>
    </row>
    <row r="8" spans="2:7" ht="15" customHeight="1">
      <c r="B8" s="12" t="s">
        <v>0</v>
      </c>
      <c r="C8" s="64">
        <f>'[1]Titolo1 SpeseCorrenti-Missio.10'!$B$61</f>
        <v>0</v>
      </c>
      <c r="D8" s="64">
        <f>'[1]Titolo1 SpeseCorrenti-Missio.10'!$B$88</f>
        <v>98685.87</v>
      </c>
      <c r="E8" s="64">
        <f>'[1]Titolo1 SpeseCorrenti-Missio.10'!$B$137</f>
        <v>1239.48</v>
      </c>
      <c r="F8" s="13">
        <f t="shared" ref="F8:F12" si="0">SUM(C8:E8)</f>
        <v>99925.349999999991</v>
      </c>
    </row>
    <row r="9" spans="2:7" ht="15" customHeight="1">
      <c r="B9" s="12" t="s">
        <v>1</v>
      </c>
      <c r="C9" s="64">
        <f>'[1]Titolo1 SpeseCorrenti-Missio.10'!$D$61</f>
        <v>1150606306.74</v>
      </c>
      <c r="D9" s="64">
        <f>'[1]Titolo1 SpeseCorrenti-Missio.10'!$D$88</f>
        <v>833543424.82000005</v>
      </c>
      <c r="E9" s="64">
        <f>'[1]Titolo1 SpeseCorrenti-Missio.10'!$D$137</f>
        <v>188536974.75999999</v>
      </c>
      <c r="F9" s="13">
        <f t="shared" si="0"/>
        <v>2172686706.3199997</v>
      </c>
    </row>
    <row r="10" spans="2:7" ht="15" customHeight="1">
      <c r="B10" s="12" t="s">
        <v>2</v>
      </c>
      <c r="C10" s="64">
        <f>'[1]Titolo1 SpeseCorrenti-Missio.10'!$F$61</f>
        <v>1419790.23</v>
      </c>
      <c r="D10" s="64">
        <f>+'[2]Titolo1 SpeseCorrenti-Missio.10'!$F$88</f>
        <v>0</v>
      </c>
      <c r="E10" s="64">
        <f>+'[2]Titolo1 SpeseCorrenti-Missio.10'!$F$137</f>
        <v>280000</v>
      </c>
      <c r="F10" s="13">
        <f t="shared" si="0"/>
        <v>1699790.23</v>
      </c>
    </row>
    <row r="11" spans="2:7" ht="15" customHeight="1">
      <c r="B11" s="12" t="s">
        <v>3</v>
      </c>
      <c r="C11" s="64">
        <f>'[1]Titolo1 SpeseCorrenti-Missio.10'!$H$61</f>
        <v>480047.24</v>
      </c>
      <c r="D11" s="64">
        <f>+'[2]Titolo1 SpeseCorrenti-Missio.10'!$H$88</f>
        <v>7008.5</v>
      </c>
      <c r="E11" s="64">
        <f>+'[2]Titolo1 SpeseCorrenti-Missio.10'!$H$137</f>
        <v>1624924.0499999998</v>
      </c>
      <c r="F11" s="13">
        <f t="shared" si="0"/>
        <v>2111979.79</v>
      </c>
    </row>
    <row r="12" spans="2:7" ht="15" customHeight="1" thickBot="1">
      <c r="B12" s="12" t="s">
        <v>4</v>
      </c>
      <c r="C12" s="64">
        <f>'[1]Titolo1 SpeseCorrenti-Missio.10'!$J$61</f>
        <v>448877033.03000003</v>
      </c>
      <c r="D12" s="64">
        <f>+'[2]Titolo1 SpeseCorrenti-Missio.10'!$J$88</f>
        <v>328229062.13</v>
      </c>
      <c r="E12" s="64">
        <f>+'[2]Titolo1 SpeseCorrenti-Missio.10'!$J$137</f>
        <v>250090686.97999999</v>
      </c>
      <c r="F12" s="13">
        <f t="shared" si="0"/>
        <v>1027196782.1400001</v>
      </c>
    </row>
    <row r="13" spans="2:7" ht="16.5" thickBot="1">
      <c r="B13" s="14" t="s">
        <v>8</v>
      </c>
      <c r="C13" s="15">
        <f>SUM(C8:C12)</f>
        <v>1601383177.24</v>
      </c>
      <c r="D13" s="15">
        <f t="shared" ref="D13:F13" si="1">SUM(D8:D12)</f>
        <v>1161878181.3200002</v>
      </c>
      <c r="E13" s="15">
        <f t="shared" si="1"/>
        <v>440533825.26999998</v>
      </c>
      <c r="F13" s="15">
        <f t="shared" si="1"/>
        <v>3203795183.8299999</v>
      </c>
      <c r="G13" s="32"/>
    </row>
    <row r="14" spans="2:7">
      <c r="F14" s="32" t="s">
        <v>9</v>
      </c>
    </row>
    <row r="15" spans="2:7">
      <c r="B15" s="68"/>
      <c r="C15" s="68"/>
      <c r="D15" s="68"/>
      <c r="E15" s="68"/>
      <c r="F15" s="68"/>
    </row>
    <row r="16" spans="2:7">
      <c r="B16" s="67" t="s">
        <v>15</v>
      </c>
      <c r="C16" s="67"/>
      <c r="D16" s="67"/>
      <c r="E16" s="67"/>
      <c r="F16" s="67"/>
    </row>
    <row r="17" spans="2:10" ht="52.9" customHeight="1">
      <c r="B17" s="29" t="s">
        <v>63</v>
      </c>
      <c r="C17" s="11" t="s">
        <v>5</v>
      </c>
      <c r="D17" s="11" t="s">
        <v>6</v>
      </c>
      <c r="E17" s="11" t="s">
        <v>7</v>
      </c>
      <c r="F17" s="11" t="s">
        <v>10</v>
      </c>
    </row>
    <row r="18" spans="2:10" ht="15" customHeight="1">
      <c r="B18" s="12" t="s">
        <v>0</v>
      </c>
      <c r="C18" s="64">
        <f>+'[2]Titolo1 SpeseCorrenti-Missio.10'!$Q$61</f>
        <v>0</v>
      </c>
      <c r="D18" s="64">
        <f>+'[2]Titolo1 SpeseCorrenti-Missio.10'!$Q$88</f>
        <v>0</v>
      </c>
      <c r="E18" s="64">
        <f>+'[2]Titolo1 SpeseCorrenti-Missio.10'!$Q$137</f>
        <v>0</v>
      </c>
      <c r="F18" s="13">
        <f t="shared" ref="F18:F22" si="2">SUM(C18:E18)</f>
        <v>0</v>
      </c>
      <c r="G18" s="32" t="s">
        <v>9</v>
      </c>
    </row>
    <row r="19" spans="2:10" ht="15" customHeight="1">
      <c r="B19" s="12" t="s">
        <v>1</v>
      </c>
      <c r="C19" s="64">
        <f>+'[2]Titolo1 SpeseCorrenti-Missio.10'!$S$61</f>
        <v>151814654.52000001</v>
      </c>
      <c r="D19" s="64">
        <f>+'[2]Titolo1 SpeseCorrenti-Missio.10'!$S$88</f>
        <v>34274371.82</v>
      </c>
      <c r="E19" s="64">
        <f>+'[2]Titolo1 SpeseCorrenti-Missio.10'!$S$137</f>
        <v>136208817.66999999</v>
      </c>
      <c r="F19" s="13">
        <f t="shared" si="2"/>
        <v>322297844.00999999</v>
      </c>
      <c r="G19" s="32" t="s">
        <v>9</v>
      </c>
    </row>
    <row r="20" spans="2:10" ht="15" customHeight="1">
      <c r="B20" s="12" t="s">
        <v>2</v>
      </c>
      <c r="C20" s="64">
        <f>+'[2]Titolo1 SpeseCorrenti-Missio.10'!$U$61</f>
        <v>192349.5</v>
      </c>
      <c r="D20" s="64">
        <f>+'[2]Titolo1 SpeseCorrenti-Missio.10'!$U$88</f>
        <v>400000</v>
      </c>
      <c r="E20" s="64">
        <f>+'[2]Titolo1 SpeseCorrenti-Missio.10'!$U$137</f>
        <v>0</v>
      </c>
      <c r="F20" s="13">
        <f t="shared" si="2"/>
        <v>592349.5</v>
      </c>
      <c r="G20" s="32" t="s">
        <v>9</v>
      </c>
    </row>
    <row r="21" spans="2:10" ht="15" customHeight="1">
      <c r="B21" s="12" t="s">
        <v>3</v>
      </c>
      <c r="C21" s="64">
        <f>+'[2]Titolo1 SpeseCorrenti-Missio.10'!$W$61</f>
        <v>350053.08999999997</v>
      </c>
      <c r="D21" s="64">
        <f>+'[2]Titolo1 SpeseCorrenti-Missio.10'!$W$88</f>
        <v>7680</v>
      </c>
      <c r="E21" s="64">
        <f>+'[2]Titolo1 SpeseCorrenti-Missio.10'!$W$137</f>
        <v>679095.84</v>
      </c>
      <c r="F21" s="13">
        <f t="shared" si="2"/>
        <v>1036828.9299999999</v>
      </c>
      <c r="G21" s="32" t="s">
        <v>9</v>
      </c>
    </row>
    <row r="22" spans="2:10" ht="15" customHeight="1" thickBot="1">
      <c r="B22" s="12" t="s">
        <v>4</v>
      </c>
      <c r="C22" s="64">
        <f>+'[2]Titolo1 SpeseCorrenti-Missio.10'!$Y$61</f>
        <v>14277436.83</v>
      </c>
      <c r="D22" s="64">
        <f>+'[2]Titolo1 SpeseCorrenti-Missio.10'!$Y$88</f>
        <v>1650731.08</v>
      </c>
      <c r="E22" s="64">
        <f>+'[2]Titolo1 SpeseCorrenti-Missio.10'!$Y$137</f>
        <v>1732731.7599999998</v>
      </c>
      <c r="F22" s="13">
        <f t="shared" si="2"/>
        <v>17660899.670000002</v>
      </c>
      <c r="G22" s="32" t="s">
        <v>9</v>
      </c>
    </row>
    <row r="23" spans="2:10" ht="16.5" thickBot="1">
      <c r="B23" s="14" t="s">
        <v>8</v>
      </c>
      <c r="C23" s="15">
        <f>SUM(C18:C22)</f>
        <v>166634493.94000003</v>
      </c>
      <c r="D23" s="15">
        <f t="shared" ref="D23:F23" si="3">SUM(D18:D22)</f>
        <v>36332782.899999999</v>
      </c>
      <c r="E23" s="15">
        <f t="shared" si="3"/>
        <v>138620645.26999998</v>
      </c>
      <c r="F23" s="15">
        <f t="shared" si="3"/>
        <v>341587922.11000001</v>
      </c>
      <c r="G23" s="32" t="s">
        <v>9</v>
      </c>
    </row>
    <row r="24" spans="2:10">
      <c r="F24" s="32" t="s">
        <v>9</v>
      </c>
      <c r="G24" s="32"/>
    </row>
    <row r="25" spans="2:10">
      <c r="B25" s="68" t="s">
        <v>9</v>
      </c>
      <c r="C25" s="68"/>
      <c r="D25" s="68"/>
      <c r="E25" s="68"/>
      <c r="F25" s="68"/>
    </row>
    <row r="26" spans="2:10">
      <c r="B26" s="67" t="s">
        <v>73</v>
      </c>
      <c r="C26" s="67"/>
      <c r="D26" s="67"/>
      <c r="E26" s="67"/>
      <c r="F26" s="67"/>
    </row>
    <row r="27" spans="2:10" ht="51.75" customHeight="1">
      <c r="B27" s="29" t="s">
        <v>63</v>
      </c>
      <c r="C27" s="11" t="s">
        <v>5</v>
      </c>
      <c r="D27" s="11" t="s">
        <v>6</v>
      </c>
      <c r="E27" s="11" t="s">
        <v>7</v>
      </c>
      <c r="F27" s="11" t="s">
        <v>10</v>
      </c>
    </row>
    <row r="28" spans="2:10" ht="15" customHeight="1">
      <c r="B28" s="12" t="s">
        <v>0</v>
      </c>
      <c r="C28" s="64">
        <f>C8+C18</f>
        <v>0</v>
      </c>
      <c r="D28" s="64">
        <f t="shared" ref="D28:E28" si="4">D8+D18</f>
        <v>98685.87</v>
      </c>
      <c r="E28" s="64">
        <f t="shared" si="4"/>
        <v>1239.48</v>
      </c>
      <c r="F28" s="13">
        <f t="shared" ref="F28:F31" si="5">SUM(C28:E28)</f>
        <v>99925.349999999991</v>
      </c>
      <c r="G28" s="32"/>
      <c r="H28" s="32"/>
      <c r="I28" s="32"/>
      <c r="J28" s="32"/>
    </row>
    <row r="29" spans="2:10" ht="15" customHeight="1">
      <c r="B29" s="12" t="s">
        <v>1</v>
      </c>
      <c r="C29" s="64">
        <f t="shared" ref="C29:E29" si="6">C9+C19</f>
        <v>1302420961.26</v>
      </c>
      <c r="D29" s="64">
        <f t="shared" si="6"/>
        <v>867817796.6400001</v>
      </c>
      <c r="E29" s="64">
        <f t="shared" si="6"/>
        <v>324745792.42999995</v>
      </c>
      <c r="F29" s="13">
        <f t="shared" si="5"/>
        <v>2494984550.3299999</v>
      </c>
      <c r="G29" s="32"/>
      <c r="H29" s="32"/>
      <c r="I29" s="32"/>
      <c r="J29" s="32"/>
    </row>
    <row r="30" spans="2:10" ht="15" customHeight="1">
      <c r="B30" s="12" t="s">
        <v>2</v>
      </c>
      <c r="C30" s="64">
        <f t="shared" ref="C30:E30" si="7">C10+C20</f>
        <v>1612139.73</v>
      </c>
      <c r="D30" s="64">
        <f t="shared" si="7"/>
        <v>400000</v>
      </c>
      <c r="E30" s="64">
        <f t="shared" si="7"/>
        <v>280000</v>
      </c>
      <c r="F30" s="13">
        <f t="shared" si="5"/>
        <v>2292139.73</v>
      </c>
      <c r="G30" s="32"/>
      <c r="H30" s="32"/>
      <c r="I30" s="32"/>
      <c r="J30" s="32"/>
    </row>
    <row r="31" spans="2:10" ht="15" customHeight="1">
      <c r="B31" s="12" t="s">
        <v>3</v>
      </c>
      <c r="C31" s="64">
        <f t="shared" ref="C31:E31" si="8">C11+C21</f>
        <v>830100.33</v>
      </c>
      <c r="D31" s="64">
        <f t="shared" si="8"/>
        <v>14688.5</v>
      </c>
      <c r="E31" s="64">
        <f t="shared" si="8"/>
        <v>2304019.8899999997</v>
      </c>
      <c r="F31" s="13">
        <f t="shared" si="5"/>
        <v>3148808.7199999997</v>
      </c>
      <c r="G31" s="32"/>
      <c r="H31" s="32"/>
      <c r="I31" s="32"/>
      <c r="J31" s="32"/>
    </row>
    <row r="32" spans="2:10" ht="15" customHeight="1" thickBot="1">
      <c r="B32" s="12" t="s">
        <v>4</v>
      </c>
      <c r="C32" s="64">
        <f t="shared" ref="C32:E32" si="9">C12+C22</f>
        <v>463154469.86000001</v>
      </c>
      <c r="D32" s="64">
        <f t="shared" si="9"/>
        <v>329879793.20999998</v>
      </c>
      <c r="E32" s="64">
        <f t="shared" si="9"/>
        <v>251823418.73999998</v>
      </c>
      <c r="F32" s="13">
        <f>SUM(C32:E32)</f>
        <v>1044857681.8099999</v>
      </c>
      <c r="G32" s="32"/>
      <c r="H32" s="32"/>
      <c r="I32" s="32"/>
      <c r="J32" s="32"/>
    </row>
    <row r="33" spans="2:10" ht="16.5" thickBot="1">
      <c r="B33" s="14" t="s">
        <v>8</v>
      </c>
      <c r="C33" s="15">
        <f>SUM(C28:C32)</f>
        <v>1768017671.1799998</v>
      </c>
      <c r="D33" s="15">
        <f>SUM(D28:D32)</f>
        <v>1198210964.22</v>
      </c>
      <c r="E33" s="15">
        <f t="shared" ref="E33" si="10">SUM(E28:E32)</f>
        <v>579154470.53999996</v>
      </c>
      <c r="F33" s="15">
        <f>SUM(C33:E33)</f>
        <v>3545383105.9399996</v>
      </c>
      <c r="G33" s="32"/>
      <c r="H33" s="32"/>
      <c r="I33" s="32"/>
      <c r="J33" s="32"/>
    </row>
    <row r="34" spans="2:10">
      <c r="B34" s="31"/>
      <c r="C34" s="36" t="s">
        <v>9</v>
      </c>
      <c r="D34" s="36"/>
      <c r="E34" s="36" t="s">
        <v>9</v>
      </c>
      <c r="F34" s="36" t="s">
        <v>9</v>
      </c>
      <c r="G34" s="32"/>
      <c r="J34" s="32"/>
    </row>
    <row r="35" spans="2:10">
      <c r="B35" s="68"/>
      <c r="C35" s="68"/>
      <c r="D35" s="68"/>
      <c r="E35" s="68"/>
      <c r="F35" s="68"/>
      <c r="G35" s="32" t="s">
        <v>9</v>
      </c>
    </row>
    <row r="36" spans="2:10">
      <c r="B36" s="67" t="s">
        <v>12</v>
      </c>
      <c r="C36" s="67"/>
      <c r="D36" s="67"/>
      <c r="E36" s="67"/>
      <c r="F36" s="67"/>
      <c r="G36" s="32"/>
    </row>
    <row r="37" spans="2:10" ht="31.5">
      <c r="B37" s="29" t="s">
        <v>63</v>
      </c>
      <c r="C37" s="11" t="s">
        <v>5</v>
      </c>
      <c r="D37" s="11" t="s">
        <v>6</v>
      </c>
      <c r="E37" s="11" t="s">
        <v>7</v>
      </c>
      <c r="F37" s="11" t="s">
        <v>10</v>
      </c>
    </row>
    <row r="38" spans="2:10" ht="15" customHeight="1">
      <c r="B38" s="12" t="s">
        <v>0</v>
      </c>
      <c r="C38" s="64">
        <f>+'[2]Titolo1 SpeseCorrenti-Missio.10'!$AU$61</f>
        <v>0</v>
      </c>
      <c r="D38" s="64">
        <f>+'[2]Titolo1 SpeseCorrenti-Missio.10'!$AU$88</f>
        <v>65619.72</v>
      </c>
      <c r="E38" s="64">
        <f>+'[2]Titolo1 SpeseCorrenti-Missio.10'!$AU$137</f>
        <v>0</v>
      </c>
      <c r="F38" s="13">
        <f t="shared" ref="F38:F42" si="11">SUM(C38:E38)</f>
        <v>65619.72</v>
      </c>
    </row>
    <row r="39" spans="2:10" ht="15" customHeight="1">
      <c r="B39" s="12" t="s">
        <v>1</v>
      </c>
      <c r="C39" s="64">
        <f>+'[2]Titolo1 SpeseCorrenti-Missio.10'!$AW$61</f>
        <v>1013926705.4499999</v>
      </c>
      <c r="D39" s="64">
        <f>+'[2]Titolo1 SpeseCorrenti-Missio.10'!$AW$88</f>
        <v>706833965.48000002</v>
      </c>
      <c r="E39" s="64">
        <f>+'[2]Titolo1 SpeseCorrenti-Missio.10'!$AW$137</f>
        <v>161085817.43000001</v>
      </c>
      <c r="F39" s="13">
        <f t="shared" si="11"/>
        <v>1881846488.3599999</v>
      </c>
    </row>
    <row r="40" spans="2:10" ht="15" customHeight="1">
      <c r="B40" s="12" t="s">
        <v>2</v>
      </c>
      <c r="C40" s="64">
        <f>+'[2]Titolo1 SpeseCorrenti-Missio.10'!$AY$61</f>
        <v>1298396.5900000001</v>
      </c>
      <c r="D40" s="64">
        <f>+'[2]Titolo1 SpeseCorrenti-Missio.10'!$AY$88</f>
        <v>0</v>
      </c>
      <c r="E40" s="64">
        <f>+'[2]Titolo1 SpeseCorrenti-Missio.10'!$AY$137</f>
        <v>280000</v>
      </c>
      <c r="F40" s="13">
        <f t="shared" si="11"/>
        <v>1578396.59</v>
      </c>
    </row>
    <row r="41" spans="2:10" ht="15" customHeight="1">
      <c r="B41" s="12" t="s">
        <v>3</v>
      </c>
      <c r="C41" s="64">
        <f>+'[2]Titolo1 SpeseCorrenti-Missio.10'!$BA$61</f>
        <v>388473.49</v>
      </c>
      <c r="D41" s="64">
        <f>+'[2]Titolo1 SpeseCorrenti-Missio.10'!$BA$88</f>
        <v>7008.5</v>
      </c>
      <c r="E41" s="64">
        <f>+'[2]Titolo1 SpeseCorrenti-Missio.10'!$BA$137</f>
        <v>228226.71</v>
      </c>
      <c r="F41" s="13">
        <f t="shared" si="11"/>
        <v>623708.69999999995</v>
      </c>
    </row>
    <row r="42" spans="2:10" ht="15" customHeight="1" thickBot="1">
      <c r="B42" s="12" t="s">
        <v>4</v>
      </c>
      <c r="C42" s="64">
        <f>+'[2]Titolo1 SpeseCorrenti-Missio.10'!$BC$61</f>
        <v>340203908.78999996</v>
      </c>
      <c r="D42" s="64">
        <f>+'[2]Titolo1 SpeseCorrenti-Missio.10'!$BC$88</f>
        <v>220932582.46000001</v>
      </c>
      <c r="E42" s="64">
        <f>+'[2]Titolo1 SpeseCorrenti-Missio.10'!$BC$137</f>
        <v>166123007.13</v>
      </c>
      <c r="F42" s="13">
        <f t="shared" si="11"/>
        <v>727259498.38</v>
      </c>
    </row>
    <row r="43" spans="2:10" ht="16.5" thickBot="1">
      <c r="B43" s="14" t="s">
        <v>8</v>
      </c>
      <c r="C43" s="15">
        <f>SUM(C38:C42)</f>
        <v>1355817484.3199999</v>
      </c>
      <c r="D43" s="15">
        <f>SUM(D38:D42)</f>
        <v>927839176.16000009</v>
      </c>
      <c r="E43" s="15">
        <f>SUM(E38:E42)</f>
        <v>327717051.26999998</v>
      </c>
      <c r="F43" s="15">
        <f>SUM(F38:F42)</f>
        <v>2611373711.75</v>
      </c>
    </row>
    <row r="44" spans="2:10">
      <c r="F44" s="32" t="s">
        <v>9</v>
      </c>
    </row>
    <row r="45" spans="2:10">
      <c r="B45" s="68"/>
      <c r="C45" s="68"/>
      <c r="D45" s="68"/>
      <c r="E45" s="68"/>
      <c r="F45" s="68"/>
    </row>
    <row r="46" spans="2:10">
      <c r="B46" s="46" t="s">
        <v>18</v>
      </c>
      <c r="C46" s="46"/>
      <c r="D46" s="46"/>
      <c r="E46" s="46"/>
      <c r="F46" s="46"/>
    </row>
    <row r="47" spans="2:10" ht="31.5">
      <c r="B47" s="29" t="s">
        <v>63</v>
      </c>
      <c r="C47" s="11" t="s">
        <v>5</v>
      </c>
      <c r="D47" s="11" t="s">
        <v>6</v>
      </c>
      <c r="E47" s="11" t="s">
        <v>7</v>
      </c>
      <c r="F47" s="11" t="s">
        <v>10</v>
      </c>
    </row>
    <row r="48" spans="2:10" ht="15" customHeight="1">
      <c r="B48" s="12" t="s">
        <v>0</v>
      </c>
      <c r="C48" s="64">
        <f>+'[2]Titolo1 SpeseCorrenti-Missio.10'!$BJ$61</f>
        <v>0</v>
      </c>
      <c r="D48" s="64">
        <f>+'[2]Titolo1 SpeseCorrenti-Missio.10'!$BJ$88</f>
        <v>0</v>
      </c>
      <c r="E48" s="64">
        <f>+'[2]Titolo1 SpeseCorrenti-Missio.10'!$BJ$137</f>
        <v>0</v>
      </c>
      <c r="F48" s="13">
        <f t="shared" ref="F48:F52" si="12">SUM(C48:E48)</f>
        <v>0</v>
      </c>
    </row>
    <row r="49" spans="2:10" ht="15" customHeight="1">
      <c r="B49" s="12" t="s">
        <v>1</v>
      </c>
      <c r="C49" s="64">
        <f>+'[2]Titolo1 SpeseCorrenti-Missio.10'!$BL$61</f>
        <v>117602674.95</v>
      </c>
      <c r="D49" s="64">
        <f>+'[2]Titolo1 SpeseCorrenti-Missio.10'!$BL$88</f>
        <v>27578093.279999994</v>
      </c>
      <c r="E49" s="64">
        <f>+'[2]Titolo1 SpeseCorrenti-Missio.10'!$BL$137</f>
        <v>105588586.22</v>
      </c>
      <c r="F49" s="13">
        <f t="shared" si="12"/>
        <v>250769354.44999999</v>
      </c>
    </row>
    <row r="50" spans="2:10" ht="15" customHeight="1">
      <c r="B50" s="12" t="s">
        <v>2</v>
      </c>
      <c r="C50" s="64">
        <f>+'[2]Titolo1 SpeseCorrenti-Missio.10'!$BN$61</f>
        <v>131166.84</v>
      </c>
      <c r="D50" s="64">
        <f>+'[2]Titolo1 SpeseCorrenti-Missio.10'!$BN$88</f>
        <v>200000</v>
      </c>
      <c r="E50" s="64">
        <f>+'[2]Titolo1 SpeseCorrenti-Missio.10'!$BN$137</f>
        <v>0</v>
      </c>
      <c r="F50" s="13">
        <f t="shared" si="12"/>
        <v>331166.83999999997</v>
      </c>
    </row>
    <row r="51" spans="2:10" ht="15" customHeight="1">
      <c r="B51" s="12" t="s">
        <v>3</v>
      </c>
      <c r="C51" s="64">
        <f>+'[2]Titolo1 SpeseCorrenti-Missio.10'!$BP$61</f>
        <v>51339.73</v>
      </c>
      <c r="D51" s="64">
        <f>+'[2]Titolo1 SpeseCorrenti-Missio.10'!$BP$88</f>
        <v>7680</v>
      </c>
      <c r="E51" s="64">
        <f>+'[2]Titolo1 SpeseCorrenti-Missio.10'!$BP$137</f>
        <v>677044.73</v>
      </c>
      <c r="F51" s="13">
        <f t="shared" si="12"/>
        <v>736064.46</v>
      </c>
    </row>
    <row r="52" spans="2:10" ht="15" customHeight="1" thickBot="1">
      <c r="B52" s="12" t="s">
        <v>4</v>
      </c>
      <c r="C52" s="64">
        <f>+'[2]Titolo1 SpeseCorrenti-Missio.10'!$BR$61</f>
        <v>11135916.540000003</v>
      </c>
      <c r="D52" s="64">
        <f>+'[2]Titolo1 SpeseCorrenti-Missio.10'!$BR$88</f>
        <v>1206803.6300000001</v>
      </c>
      <c r="E52" s="64">
        <f>+'[2]Titolo1 SpeseCorrenti-Missio.10'!$BR$137</f>
        <v>1871157.3400000003</v>
      </c>
      <c r="F52" s="13">
        <f t="shared" si="12"/>
        <v>14213877.510000004</v>
      </c>
    </row>
    <row r="53" spans="2:10" ht="16.5" thickBot="1">
      <c r="B53" s="14" t="s">
        <v>8</v>
      </c>
      <c r="C53" s="15">
        <f>SUM(C48:C52)</f>
        <v>128921098.06000002</v>
      </c>
      <c r="D53" s="15">
        <f>SUM(D48:D52)</f>
        <v>28992576.909999993</v>
      </c>
      <c r="E53" s="15">
        <f>SUM(E48:E52)</f>
        <v>108136788.29000001</v>
      </c>
      <c r="F53" s="15">
        <f>SUM(F48:F52)</f>
        <v>266050463.25999999</v>
      </c>
    </row>
    <row r="54" spans="2:10">
      <c r="F54" s="32" t="s">
        <v>9</v>
      </c>
    </row>
    <row r="55" spans="2:10">
      <c r="B55" s="68"/>
      <c r="C55" s="68"/>
      <c r="D55" s="68"/>
      <c r="E55" s="68"/>
      <c r="F55" s="68"/>
    </row>
    <row r="56" spans="2:10">
      <c r="B56" s="67" t="s">
        <v>74</v>
      </c>
      <c r="C56" s="67"/>
      <c r="D56" s="67"/>
      <c r="E56" s="67"/>
      <c r="F56" s="67"/>
    </row>
    <row r="57" spans="2:10" ht="31.5">
      <c r="B57" s="29" t="s">
        <v>63</v>
      </c>
      <c r="C57" s="11" t="s">
        <v>5</v>
      </c>
      <c r="D57" s="11" t="s">
        <v>6</v>
      </c>
      <c r="E57" s="11" t="s">
        <v>7</v>
      </c>
      <c r="F57" s="11" t="s">
        <v>10</v>
      </c>
    </row>
    <row r="58" spans="2:10" ht="15" customHeight="1">
      <c r="B58" s="12" t="s">
        <v>0</v>
      </c>
      <c r="C58" s="64">
        <f>SUM(C38,C48)</f>
        <v>0</v>
      </c>
      <c r="D58" s="64">
        <f t="shared" ref="D58:E58" si="13">SUM(D38,D48)</f>
        <v>65619.72</v>
      </c>
      <c r="E58" s="64">
        <f t="shared" si="13"/>
        <v>0</v>
      </c>
      <c r="F58" s="13">
        <f t="shared" ref="F58" si="14">SUM(C58:E58)</f>
        <v>65619.72</v>
      </c>
      <c r="G58" s="32"/>
      <c r="H58" s="32"/>
      <c r="I58" s="32"/>
      <c r="J58" s="32"/>
    </row>
    <row r="59" spans="2:10" ht="15" customHeight="1">
      <c r="B59" s="12" t="s">
        <v>1</v>
      </c>
      <c r="C59" s="64">
        <f t="shared" ref="C59:E62" si="15">SUM(C39,C49)</f>
        <v>1131529380.3999999</v>
      </c>
      <c r="D59" s="64">
        <f t="shared" si="15"/>
        <v>734412058.75999999</v>
      </c>
      <c r="E59" s="64">
        <f t="shared" si="15"/>
        <v>266674403.65000001</v>
      </c>
      <c r="F59" s="13">
        <f t="shared" ref="F59:F62" si="16">SUM(C59:E59)</f>
        <v>2132615842.8099999</v>
      </c>
      <c r="G59" s="32"/>
      <c r="H59" s="32"/>
      <c r="I59" s="32"/>
      <c r="J59" s="32"/>
    </row>
    <row r="60" spans="2:10" ht="15" customHeight="1">
      <c r="B60" s="12" t="s">
        <v>2</v>
      </c>
      <c r="C60" s="64">
        <f t="shared" si="15"/>
        <v>1429563.4300000002</v>
      </c>
      <c r="D60" s="64">
        <f t="shared" si="15"/>
        <v>200000</v>
      </c>
      <c r="E60" s="64">
        <f t="shared" si="15"/>
        <v>280000</v>
      </c>
      <c r="F60" s="13">
        <f t="shared" si="16"/>
        <v>1909563.4300000002</v>
      </c>
      <c r="G60" s="32"/>
      <c r="H60" s="32"/>
      <c r="I60" s="32"/>
      <c r="J60" s="32"/>
    </row>
    <row r="61" spans="2:10" ht="15" customHeight="1">
      <c r="B61" s="12" t="s">
        <v>3</v>
      </c>
      <c r="C61" s="64">
        <f t="shared" si="15"/>
        <v>439813.22</v>
      </c>
      <c r="D61" s="64">
        <f t="shared" si="15"/>
        <v>14688.5</v>
      </c>
      <c r="E61" s="64">
        <f t="shared" si="15"/>
        <v>905271.44</v>
      </c>
      <c r="F61" s="13">
        <f t="shared" si="16"/>
        <v>1359773.16</v>
      </c>
      <c r="G61" s="32"/>
      <c r="H61" s="32"/>
      <c r="I61" s="32"/>
      <c r="J61" s="32"/>
    </row>
    <row r="62" spans="2:10" ht="15" customHeight="1" thickBot="1">
      <c r="B62" s="12" t="s">
        <v>4</v>
      </c>
      <c r="C62" s="64">
        <f t="shared" si="15"/>
        <v>351339825.32999998</v>
      </c>
      <c r="D62" s="64">
        <f t="shared" si="15"/>
        <v>222139386.09</v>
      </c>
      <c r="E62" s="64">
        <f t="shared" si="15"/>
        <v>167994164.47</v>
      </c>
      <c r="F62" s="13">
        <f t="shared" si="16"/>
        <v>741473375.88999999</v>
      </c>
      <c r="G62" s="32"/>
      <c r="H62" s="32"/>
      <c r="I62" s="32"/>
      <c r="J62" s="32"/>
    </row>
    <row r="63" spans="2:10" ht="16.5" thickBot="1">
      <c r="B63" s="14" t="s">
        <v>8</v>
      </c>
      <c r="C63" s="15">
        <f>SUM(C58:C62)</f>
        <v>1484738582.3799999</v>
      </c>
      <c r="D63" s="15">
        <f>SUM(D58:D62)</f>
        <v>956831753.07000005</v>
      </c>
      <c r="E63" s="15">
        <f>SUM(E58:E62)</f>
        <v>435853839.56</v>
      </c>
      <c r="F63" s="15">
        <f>SUM(F58:F62)</f>
        <v>2877424175.0100002</v>
      </c>
      <c r="G63" s="32"/>
      <c r="H63" s="32"/>
      <c r="I63" s="32"/>
      <c r="J63" s="32"/>
    </row>
    <row r="64" spans="2:10">
      <c r="C64" s="32" t="s">
        <v>9</v>
      </c>
      <c r="D64" s="32" t="s">
        <v>9</v>
      </c>
      <c r="E64" s="32" t="s">
        <v>9</v>
      </c>
      <c r="F64" s="32" t="s">
        <v>9</v>
      </c>
      <c r="J64" s="32"/>
    </row>
    <row r="66" spans="2:7">
      <c r="B66" s="69" t="s">
        <v>40</v>
      </c>
      <c r="C66" s="69"/>
      <c r="D66" s="69"/>
      <c r="E66" s="69"/>
      <c r="F66" s="69"/>
    </row>
    <row r="67" spans="2:7" ht="31.5">
      <c r="B67" s="29" t="s">
        <v>63</v>
      </c>
      <c r="C67" s="11" t="s">
        <v>5</v>
      </c>
      <c r="D67" s="11" t="s">
        <v>6</v>
      </c>
      <c r="E67" s="11" t="s">
        <v>7</v>
      </c>
      <c r="F67" s="11" t="s">
        <v>10</v>
      </c>
    </row>
    <row r="68" spans="2:7" ht="15" customHeight="1">
      <c r="B68" s="12" t="s">
        <v>0</v>
      </c>
      <c r="C68" s="64">
        <f>+'[2]Titolo1 SpeseCorrenti-Missio.10'!$CN$61</f>
        <v>0</v>
      </c>
      <c r="D68" s="64">
        <f>+'[2]Titolo1 SpeseCorrenti-Missio.10'!$CN$88</f>
        <v>3018.64</v>
      </c>
      <c r="E68" s="64">
        <f>+'[2]Titolo1 SpeseCorrenti-Missio.10'!$CN$137</f>
        <v>0</v>
      </c>
      <c r="F68" s="13">
        <f t="shared" ref="F68:F72" si="17">SUM(C68:E68)</f>
        <v>3018.64</v>
      </c>
    </row>
    <row r="69" spans="2:7" ht="15" customHeight="1">
      <c r="B69" s="12" t="s">
        <v>1</v>
      </c>
      <c r="C69" s="64">
        <f>+'[2]Titolo1 SpeseCorrenti-Missio.10'!$CP$61</f>
        <v>120270717.01000001</v>
      </c>
      <c r="D69" s="64">
        <f>+'[2]Titolo1 SpeseCorrenti-Missio.10'!$CP$88</f>
        <v>100708604.22999999</v>
      </c>
      <c r="E69" s="64">
        <f>+'[2]Titolo1 SpeseCorrenti-Missio.10'!$CP$137</f>
        <v>23114455.189999998</v>
      </c>
      <c r="F69" s="13">
        <f>SUM(C69:E69)</f>
        <v>244093776.43000001</v>
      </c>
    </row>
    <row r="70" spans="2:7" ht="15" customHeight="1">
      <c r="B70" s="12" t="s">
        <v>2</v>
      </c>
      <c r="C70" s="64">
        <f>+'[2]Titolo1 SpeseCorrenti-Missio.10'!$CR$61</f>
        <v>73406.33</v>
      </c>
      <c r="D70" s="64">
        <f>+'[2]Titolo1 SpeseCorrenti-Missio.10'!$CR$88</f>
        <v>0</v>
      </c>
      <c r="E70" s="64">
        <f>+'[2]Titolo1 SpeseCorrenti-Missio.10'!$CR$137</f>
        <v>0</v>
      </c>
      <c r="F70" s="13">
        <f t="shared" si="17"/>
        <v>73406.33</v>
      </c>
    </row>
    <row r="71" spans="2:7" ht="15" customHeight="1">
      <c r="B71" s="12" t="s">
        <v>3</v>
      </c>
      <c r="C71" s="64">
        <f>+'[2]Titolo1 SpeseCorrenti-Missio.10'!$CT$61</f>
        <v>215763.65</v>
      </c>
      <c r="D71" s="64">
        <f>+'[2]Titolo1 SpeseCorrenti-Missio.10'!$CT$88</f>
        <v>0</v>
      </c>
      <c r="E71" s="64">
        <f>+'[2]Titolo1 SpeseCorrenti-Missio.10'!$CT$137</f>
        <v>243511.94</v>
      </c>
      <c r="F71" s="13">
        <f t="shared" si="17"/>
        <v>459275.58999999997</v>
      </c>
    </row>
    <row r="72" spans="2:7" ht="15" customHeight="1" thickBot="1">
      <c r="B72" s="12" t="s">
        <v>4</v>
      </c>
      <c r="C72" s="64">
        <f>+'[2]Titolo1 SpeseCorrenti-Missio.10'!$CV$61</f>
        <v>85917872.590000004</v>
      </c>
      <c r="D72" s="64">
        <f>+'[2]Titolo1 SpeseCorrenti-Missio.10'!$CV$88</f>
        <v>117983117.72999999</v>
      </c>
      <c r="E72" s="64">
        <f>+'[2]Titolo1 SpeseCorrenti-Missio.10'!$CV$137</f>
        <v>69017444.299999997</v>
      </c>
      <c r="F72" s="13">
        <f t="shared" si="17"/>
        <v>272918434.62</v>
      </c>
    </row>
    <row r="73" spans="2:7" ht="16.5" thickBot="1">
      <c r="B73" s="14" t="s">
        <v>8</v>
      </c>
      <c r="C73" s="15">
        <f>SUM(C68:C72)</f>
        <v>206477759.58000001</v>
      </c>
      <c r="D73" s="15">
        <f t="shared" ref="D73:E73" si="18">SUM(D68:D72)</f>
        <v>218694740.59999996</v>
      </c>
      <c r="E73" s="15">
        <f t="shared" si="18"/>
        <v>92375411.429999992</v>
      </c>
      <c r="F73" s="50">
        <f>SUM(F68:F72)</f>
        <v>517547911.61000001</v>
      </c>
    </row>
    <row r="74" spans="2:7">
      <c r="C74" s="32" t="s">
        <v>9</v>
      </c>
      <c r="D74" s="32" t="s">
        <v>9</v>
      </c>
      <c r="E74" s="32" t="s">
        <v>9</v>
      </c>
      <c r="F74" s="32" t="s">
        <v>9</v>
      </c>
    </row>
    <row r="75" spans="2:7">
      <c r="B75" s="68"/>
      <c r="C75" s="68"/>
      <c r="D75" s="68"/>
      <c r="E75" s="68"/>
      <c r="F75" s="68"/>
    </row>
    <row r="76" spans="2:7">
      <c r="B76" s="16" t="s">
        <v>17</v>
      </c>
      <c r="C76" s="16"/>
      <c r="D76" s="16"/>
      <c r="E76" s="16"/>
      <c r="F76" s="16"/>
    </row>
    <row r="77" spans="2:7" ht="31.5">
      <c r="B77" s="29" t="s">
        <v>63</v>
      </c>
      <c r="C77" s="11" t="s">
        <v>5</v>
      </c>
      <c r="D77" s="11" t="s">
        <v>6</v>
      </c>
      <c r="E77" s="11" t="s">
        <v>7</v>
      </c>
      <c r="F77" s="11" t="s">
        <v>10</v>
      </c>
    </row>
    <row r="78" spans="2:7" ht="15" customHeight="1">
      <c r="B78" s="12" t="s">
        <v>0</v>
      </c>
      <c r="C78" s="64">
        <f>+'[2]Titolo1 SpeseCorrenti-Missio.10'!$DC$61</f>
        <v>0</v>
      </c>
      <c r="D78" s="64">
        <f>+'[2]Titolo1 SpeseCorrenti-Missio.10'!$DC$88</f>
        <v>0</v>
      </c>
      <c r="E78" s="64">
        <f>+'[2]Titolo1 SpeseCorrenti-Missio.10'!$DC$137</f>
        <v>0</v>
      </c>
      <c r="F78" s="13">
        <f t="shared" ref="F78:F82" si="19">SUM(C78:E78)</f>
        <v>0</v>
      </c>
      <c r="G78" s="32"/>
    </row>
    <row r="79" spans="2:7" ht="15" customHeight="1">
      <c r="B79" s="12" t="s">
        <v>1</v>
      </c>
      <c r="C79" s="64">
        <f>+'[2]Titolo1 SpeseCorrenti-Missio.10'!$DE$61</f>
        <v>41129971.289999999</v>
      </c>
      <c r="D79" s="64">
        <f>+'[2]Titolo1 SpeseCorrenti-Missio.10'!$DE$88</f>
        <v>2467111.2999999998</v>
      </c>
      <c r="E79" s="64">
        <f>+'[2]Titolo1 SpeseCorrenti-Missio.10'!$DE$137</f>
        <v>19598032.579999998</v>
      </c>
      <c r="F79" s="13">
        <f>SUM(C79:E79)</f>
        <v>63195115.169999994</v>
      </c>
      <c r="G79" s="32" t="s">
        <v>9</v>
      </c>
    </row>
    <row r="80" spans="2:7" ht="15" customHeight="1">
      <c r="B80" s="12" t="s">
        <v>2</v>
      </c>
      <c r="C80" s="64">
        <f>+'[2]Titolo1 SpeseCorrenti-Missio.10'!$DG$61</f>
        <v>11048.12</v>
      </c>
      <c r="D80" s="64">
        <f>+'[2]Titolo1 SpeseCorrenti-Missio.10'!$DG$88</f>
        <v>0</v>
      </c>
      <c r="E80" s="64">
        <f>+'[2]Titolo1 SpeseCorrenti-Missio.10'!$DG$137</f>
        <v>0</v>
      </c>
      <c r="F80" s="13">
        <f t="shared" si="19"/>
        <v>11048.12</v>
      </c>
      <c r="G80" s="32"/>
    </row>
    <row r="81" spans="2:10" ht="15" customHeight="1">
      <c r="B81" s="12" t="s">
        <v>3</v>
      </c>
      <c r="C81" s="64">
        <f>+'[2]Titolo1 SpeseCorrenti-Missio.10'!$DI$61</f>
        <v>191368.88</v>
      </c>
      <c r="D81" s="64">
        <f>+'[2]Titolo1 SpeseCorrenti-Missio.10'!$DI$88</f>
        <v>0</v>
      </c>
      <c r="E81" s="64">
        <f>+'[2]Titolo1 SpeseCorrenti-Missio.10'!$DI$137</f>
        <v>169261.16</v>
      </c>
      <c r="F81" s="13">
        <f t="shared" si="19"/>
        <v>360630.04000000004</v>
      </c>
      <c r="G81" s="32"/>
    </row>
    <row r="82" spans="2:10" ht="15" customHeight="1" thickBot="1">
      <c r="B82" s="12" t="s">
        <v>4</v>
      </c>
      <c r="C82" s="64">
        <f>+'[2]Titolo1 SpeseCorrenti-Missio.10'!$DK$61</f>
        <v>2573592.63</v>
      </c>
      <c r="D82" s="64">
        <f>+'[2]Titolo1 SpeseCorrenti-Missio.10'!$DK$88</f>
        <v>110066.6</v>
      </c>
      <c r="E82" s="64">
        <f>+'[2]Titolo1 SpeseCorrenti-Missio.10'!$DK$137</f>
        <v>1094614.81</v>
      </c>
      <c r="F82" s="13">
        <f t="shared" si="19"/>
        <v>3778274.04</v>
      </c>
      <c r="G82" s="32"/>
    </row>
    <row r="83" spans="2:10" ht="16.5" thickBot="1">
      <c r="B83" s="14" t="s">
        <v>8</v>
      </c>
      <c r="C83" s="15">
        <f>SUM(C78:C82)</f>
        <v>43905980.920000002</v>
      </c>
      <c r="D83" s="15">
        <f>SUM(D78:D82)</f>
        <v>2577177.9</v>
      </c>
      <c r="E83" s="15">
        <f>SUM(E78:E82)</f>
        <v>20861908.549999997</v>
      </c>
      <c r="F83" s="50">
        <f>SUM(F78:F82)</f>
        <v>67345067.36999999</v>
      </c>
    </row>
    <row r="84" spans="2:10">
      <c r="C84" s="32" t="s">
        <v>9</v>
      </c>
      <c r="D84" s="32" t="s">
        <v>9</v>
      </c>
      <c r="E84" s="32" t="s">
        <v>9</v>
      </c>
      <c r="F84" s="32" t="s">
        <v>9</v>
      </c>
    </row>
    <row r="85" spans="2:10">
      <c r="B85" s="68"/>
      <c r="C85" s="68"/>
      <c r="D85" s="68"/>
      <c r="E85" s="68"/>
      <c r="F85" s="68"/>
    </row>
    <row r="86" spans="2:10">
      <c r="B86" s="67" t="s">
        <v>75</v>
      </c>
      <c r="C86" s="67"/>
      <c r="D86" s="67"/>
      <c r="E86" s="67"/>
      <c r="F86" s="67"/>
    </row>
    <row r="87" spans="2:10" ht="31.5">
      <c r="B87" s="29" t="s">
        <v>63</v>
      </c>
      <c r="C87" s="11" t="s">
        <v>5</v>
      </c>
      <c r="D87" s="11" t="s">
        <v>6</v>
      </c>
      <c r="E87" s="11" t="s">
        <v>7</v>
      </c>
      <c r="F87" s="11" t="s">
        <v>10</v>
      </c>
    </row>
    <row r="88" spans="2:10" ht="15" customHeight="1">
      <c r="B88" s="12" t="s">
        <v>0</v>
      </c>
      <c r="C88" s="64">
        <f>C68+C78</f>
        <v>0</v>
      </c>
      <c r="D88" s="64">
        <f t="shared" ref="D88:E88" si="20">D68+D78</f>
        <v>3018.64</v>
      </c>
      <c r="E88" s="64">
        <f t="shared" si="20"/>
        <v>0</v>
      </c>
      <c r="F88" s="13">
        <f t="shared" ref="F88:F91" si="21">SUM(C88:E88)</f>
        <v>3018.64</v>
      </c>
      <c r="G88" s="32"/>
      <c r="H88" s="32"/>
      <c r="I88" s="32"/>
      <c r="J88" s="32"/>
    </row>
    <row r="89" spans="2:10" ht="15" customHeight="1">
      <c r="B89" s="12" t="s">
        <v>1</v>
      </c>
      <c r="C89" s="64">
        <f t="shared" ref="C89:E89" si="22">C69+C79</f>
        <v>161400688.30000001</v>
      </c>
      <c r="D89" s="64">
        <f t="shared" si="22"/>
        <v>103175715.52999999</v>
      </c>
      <c r="E89" s="64">
        <f t="shared" si="22"/>
        <v>42712487.769999996</v>
      </c>
      <c r="F89" s="13">
        <f t="shared" si="21"/>
        <v>307288891.59999996</v>
      </c>
      <c r="G89" s="32"/>
      <c r="H89" s="32"/>
      <c r="I89" s="32"/>
      <c r="J89" s="32"/>
    </row>
    <row r="90" spans="2:10" ht="15" customHeight="1">
      <c r="B90" s="12" t="s">
        <v>2</v>
      </c>
      <c r="C90" s="64">
        <f t="shared" ref="C90:E90" si="23">C70+C80</f>
        <v>84454.45</v>
      </c>
      <c r="D90" s="64">
        <f t="shared" si="23"/>
        <v>0</v>
      </c>
      <c r="E90" s="64">
        <f t="shared" si="23"/>
        <v>0</v>
      </c>
      <c r="F90" s="13">
        <f t="shared" si="21"/>
        <v>84454.45</v>
      </c>
      <c r="G90" s="32"/>
      <c r="H90" s="32"/>
      <c r="I90" s="32"/>
      <c r="J90" s="32"/>
    </row>
    <row r="91" spans="2:10" ht="15" customHeight="1">
      <c r="B91" s="12" t="s">
        <v>3</v>
      </c>
      <c r="C91" s="64">
        <f t="shared" ref="C91:E91" si="24">C71+C81</f>
        <v>407132.53</v>
      </c>
      <c r="D91" s="64">
        <f t="shared" si="24"/>
        <v>0</v>
      </c>
      <c r="E91" s="64">
        <f t="shared" si="24"/>
        <v>412773.1</v>
      </c>
      <c r="F91" s="13">
        <f t="shared" si="21"/>
        <v>819905.63</v>
      </c>
      <c r="G91" s="32"/>
      <c r="H91" s="32"/>
      <c r="I91" s="32"/>
      <c r="J91" s="32"/>
    </row>
    <row r="92" spans="2:10" ht="15" customHeight="1" thickBot="1">
      <c r="B92" s="12" t="s">
        <v>4</v>
      </c>
      <c r="C92" s="64">
        <f t="shared" ref="C92:E92" si="25">C72+C82</f>
        <v>88491465.219999999</v>
      </c>
      <c r="D92" s="64">
        <f t="shared" si="25"/>
        <v>118093184.32999998</v>
      </c>
      <c r="E92" s="64">
        <f t="shared" si="25"/>
        <v>70112059.109999999</v>
      </c>
      <c r="F92" s="13">
        <f>SUM(C92:E92)</f>
        <v>276696708.65999997</v>
      </c>
      <c r="G92" s="32"/>
      <c r="H92" s="32"/>
      <c r="I92" s="32"/>
      <c r="J92" s="32"/>
    </row>
    <row r="93" spans="2:10" ht="16.5" thickBot="1">
      <c r="B93" s="14" t="s">
        <v>8</v>
      </c>
      <c r="C93" s="15">
        <f>SUM(C88:C92)</f>
        <v>250383740.5</v>
      </c>
      <c r="D93" s="15">
        <f>SUM(D88:D92)</f>
        <v>221271918.49999997</v>
      </c>
      <c r="E93" s="15">
        <f t="shared" ref="E93" si="26">SUM(E88:E92)</f>
        <v>113237319.97999999</v>
      </c>
      <c r="F93" s="15">
        <f>SUM(C93:E93)</f>
        <v>584892978.98000002</v>
      </c>
      <c r="G93" s="32"/>
      <c r="H93" s="32"/>
      <c r="I93" s="32"/>
      <c r="J93" s="32"/>
    </row>
    <row r="94" spans="2:10">
      <c r="B94" s="36" t="s">
        <v>9</v>
      </c>
      <c r="C94" s="36" t="s">
        <v>9</v>
      </c>
      <c r="D94" s="36" t="s">
        <v>9</v>
      </c>
      <c r="E94" s="36" t="s">
        <v>9</v>
      </c>
      <c r="F94" s="36" t="s">
        <v>9</v>
      </c>
      <c r="J94" s="32"/>
    </row>
    <row r="95" spans="2:10">
      <c r="B95" s="68"/>
      <c r="C95" s="68"/>
      <c r="D95" s="68"/>
      <c r="E95" s="68"/>
      <c r="F95" s="68"/>
    </row>
    <row r="96" spans="2:10">
      <c r="B96" s="67" t="s">
        <v>41</v>
      </c>
      <c r="C96" s="67"/>
      <c r="D96" s="67"/>
      <c r="E96" s="67"/>
      <c r="F96" s="67"/>
    </row>
    <row r="97" spans="2:6" ht="31.5">
      <c r="B97" s="29" t="s">
        <v>63</v>
      </c>
      <c r="C97" s="11" t="s">
        <v>5</v>
      </c>
      <c r="D97" s="11" t="s">
        <v>6</v>
      </c>
      <c r="E97" s="11" t="s">
        <v>7</v>
      </c>
      <c r="F97" s="11" t="s">
        <v>10</v>
      </c>
    </row>
    <row r="98" spans="2:6" ht="15" customHeight="1">
      <c r="B98" s="12" t="s">
        <v>0</v>
      </c>
      <c r="C98" s="64">
        <f>+'[2]Titolo1 SpeseCorrenti-Missio.10'!$EG$61</f>
        <v>0</v>
      </c>
      <c r="D98" s="64">
        <f>+'[2]Titolo1 SpeseCorrenti-Missio.10'!$EG$88</f>
        <v>68638.36</v>
      </c>
      <c r="E98" s="64">
        <f>+'[2]Titolo1 SpeseCorrenti-Missio.10'!$EG$137</f>
        <v>0</v>
      </c>
      <c r="F98" s="13">
        <f t="shared" ref="F98:F102" si="27">SUM(C98:E98)</f>
        <v>68638.36</v>
      </c>
    </row>
    <row r="99" spans="2:6" ht="15" customHeight="1">
      <c r="B99" s="12" t="s">
        <v>1</v>
      </c>
      <c r="C99" s="64">
        <f>+'[2]Titolo1 SpeseCorrenti-Missio.10'!$EI$61</f>
        <v>1131890552.3699999</v>
      </c>
      <c r="D99" s="64">
        <f>+'[2]Titolo1 SpeseCorrenti-Missio.10'!$EI$88</f>
        <v>807542569.71000004</v>
      </c>
      <c r="E99" s="64">
        <f>+'[2]Titolo1 SpeseCorrenti-Missio.10'!$EI$137</f>
        <v>183042281.72</v>
      </c>
      <c r="F99" s="13">
        <f t="shared" si="27"/>
        <v>2122475403.8</v>
      </c>
    </row>
    <row r="100" spans="2:6" ht="15" customHeight="1">
      <c r="B100" s="12" t="s">
        <v>2</v>
      </c>
      <c r="C100" s="64">
        <f>+'[2]Titolo1 SpeseCorrenti-Missio.10'!$EK$61</f>
        <v>1371802.9200000002</v>
      </c>
      <c r="D100" s="64">
        <f>+'[2]Titolo1 SpeseCorrenti-Missio.10'!$EK$88</f>
        <v>0</v>
      </c>
      <c r="E100" s="64">
        <f>+'[2]Titolo1 SpeseCorrenti-Missio.10'!$EK$137</f>
        <v>280000</v>
      </c>
      <c r="F100" s="13">
        <f t="shared" si="27"/>
        <v>1651802.9200000002</v>
      </c>
    </row>
    <row r="101" spans="2:6" ht="15" customHeight="1">
      <c r="B101" s="12" t="s">
        <v>3</v>
      </c>
      <c r="C101" s="64">
        <f>+'[2]Titolo1 SpeseCorrenti-Missio.10'!$EM$61</f>
        <v>604237.14</v>
      </c>
      <c r="D101" s="64">
        <f>+'[2]Titolo1 SpeseCorrenti-Missio.10'!$EM$88</f>
        <v>7008.5</v>
      </c>
      <c r="E101" s="64">
        <f>+'[2]Titolo1 SpeseCorrenti-Missio.10'!$EM$137</f>
        <v>471738.65</v>
      </c>
      <c r="F101" s="13">
        <f t="shared" si="27"/>
        <v>1082984.29</v>
      </c>
    </row>
    <row r="102" spans="2:6" ht="15" customHeight="1" thickBot="1">
      <c r="B102" s="12" t="s">
        <v>4</v>
      </c>
      <c r="C102" s="64">
        <f>+'[2]Titolo1 SpeseCorrenti-Missio.10'!$EO$61</f>
        <v>423358843.00999993</v>
      </c>
      <c r="D102" s="64">
        <f>+'[2]Titolo1 SpeseCorrenti-Missio.10'!$EO$88</f>
        <v>338915700.18999994</v>
      </c>
      <c r="E102" s="64">
        <f>+'[2]Titolo1 SpeseCorrenti-Missio.10'!$EO$137</f>
        <v>225850868.06999999</v>
      </c>
      <c r="F102" s="13">
        <f t="shared" si="27"/>
        <v>988125411.26999974</v>
      </c>
    </row>
    <row r="103" spans="2:6" ht="16.5" thickBot="1">
      <c r="B103" s="14" t="s">
        <v>8</v>
      </c>
      <c r="C103" s="15">
        <f>SUM(C98:C102)</f>
        <v>1557225435.4400001</v>
      </c>
      <c r="D103" s="15">
        <f t="shared" ref="D103:E103" si="28">SUM(D98:D102)</f>
        <v>1146533916.76</v>
      </c>
      <c r="E103" s="15">
        <f t="shared" si="28"/>
        <v>409644888.44</v>
      </c>
      <c r="F103" s="50">
        <f>SUM(F98:F102)</f>
        <v>3113404240.6399994</v>
      </c>
    </row>
    <row r="104" spans="2:6">
      <c r="F104" s="32" t="s">
        <v>9</v>
      </c>
    </row>
    <row r="105" spans="2:6">
      <c r="B105" s="68"/>
      <c r="C105" s="68"/>
      <c r="D105" s="68"/>
      <c r="E105" s="68"/>
      <c r="F105" s="68"/>
    </row>
    <row r="106" spans="2:6">
      <c r="B106" s="16" t="s">
        <v>19</v>
      </c>
      <c r="C106" s="16"/>
      <c r="D106" s="16"/>
      <c r="E106" s="16"/>
      <c r="F106" s="16"/>
    </row>
    <row r="107" spans="2:6" ht="31.5">
      <c r="B107" s="29" t="s">
        <v>63</v>
      </c>
      <c r="C107" s="11" t="s">
        <v>5</v>
      </c>
      <c r="D107" s="11" t="s">
        <v>6</v>
      </c>
      <c r="E107" s="11" t="s">
        <v>7</v>
      </c>
      <c r="F107" s="11" t="s">
        <v>10</v>
      </c>
    </row>
    <row r="108" spans="2:6" ht="15" customHeight="1">
      <c r="B108" s="12" t="s">
        <v>0</v>
      </c>
      <c r="C108" s="64">
        <f>+'[2]Titolo1 SpeseCorrenti-Missio.10'!$EV$61</f>
        <v>0</v>
      </c>
      <c r="D108" s="64">
        <f>+'[2]Titolo1 SpeseCorrenti-Missio.10'!$EV$88</f>
        <v>0</v>
      </c>
      <c r="E108" s="64">
        <f>+'[2]Titolo1 SpeseCorrenti-Missio.10'!$EV$137</f>
        <v>0</v>
      </c>
      <c r="F108" s="13">
        <f t="shared" ref="F108:F112" si="29">SUM(C108:E108)</f>
        <v>0</v>
      </c>
    </row>
    <row r="109" spans="2:6" ht="15" customHeight="1">
      <c r="B109" s="12" t="s">
        <v>1</v>
      </c>
      <c r="C109" s="64">
        <f>+'[2]Titolo1 SpeseCorrenti-Missio.10'!$EX$61</f>
        <v>158668918.44999999</v>
      </c>
      <c r="D109" s="64">
        <f>+'[2]Titolo1 SpeseCorrenti-Missio.10'!$EX$88</f>
        <v>30045204.579999998</v>
      </c>
      <c r="E109" s="64">
        <f>+'[2]Titolo1 SpeseCorrenti-Missio.10'!$EX$137</f>
        <v>124933384.92</v>
      </c>
      <c r="F109" s="13">
        <f t="shared" si="29"/>
        <v>313647507.94999999</v>
      </c>
    </row>
    <row r="110" spans="2:6" ht="15" customHeight="1">
      <c r="B110" s="12" t="s">
        <v>2</v>
      </c>
      <c r="C110" s="64">
        <f>+'[2]Titolo1 SpeseCorrenti-Missio.10'!$EZ$61</f>
        <v>142214.96</v>
      </c>
      <c r="D110" s="64">
        <f>+'[2]Titolo1 SpeseCorrenti-Missio.10'!$EZ$88</f>
        <v>200000</v>
      </c>
      <c r="E110" s="64">
        <f>+'[2]Titolo1 SpeseCorrenti-Missio.10'!$EZ$137</f>
        <v>0</v>
      </c>
      <c r="F110" s="13">
        <f t="shared" si="29"/>
        <v>342214.95999999996</v>
      </c>
    </row>
    <row r="111" spans="2:6" ht="15" customHeight="1">
      <c r="B111" s="12" t="s">
        <v>3</v>
      </c>
      <c r="C111" s="64">
        <f>+'[2]Titolo1 SpeseCorrenti-Missio.10'!$FB$61</f>
        <v>242708.61000000002</v>
      </c>
      <c r="D111" s="64">
        <f>+'[2]Titolo1 SpeseCorrenti-Missio.10'!$FB$88</f>
        <v>7680</v>
      </c>
      <c r="E111" s="64">
        <f>+'[2]Titolo1 SpeseCorrenti-Missio.10'!$FB$137</f>
        <v>846305.89</v>
      </c>
      <c r="F111" s="13">
        <f t="shared" si="29"/>
        <v>1096694.5</v>
      </c>
    </row>
    <row r="112" spans="2:6" ht="15" customHeight="1" thickBot="1">
      <c r="B112" s="12" t="s">
        <v>4</v>
      </c>
      <c r="C112" s="64">
        <f>+'[2]Titolo1 SpeseCorrenti-Missio.10'!$FD$61</f>
        <v>13709509.17</v>
      </c>
      <c r="D112" s="64">
        <f>+'[2]Titolo1 SpeseCorrenti-Missio.10'!$FD$88</f>
        <v>1316870.23</v>
      </c>
      <c r="E112" s="64">
        <f>+'[2]Titolo1 SpeseCorrenti-Missio.10'!$FD$137</f>
        <v>2877752.45</v>
      </c>
      <c r="F112" s="13">
        <f t="shared" si="29"/>
        <v>17904131.850000001</v>
      </c>
    </row>
    <row r="113" spans="2:6" ht="16.5" thickBot="1">
      <c r="B113" s="14" t="s">
        <v>8</v>
      </c>
      <c r="C113" s="15">
        <f>SUM(C108:C112)</f>
        <v>172763351.19</v>
      </c>
      <c r="D113" s="15">
        <f t="shared" ref="D113:E113" si="30">SUM(D108:D112)</f>
        <v>31569754.809999999</v>
      </c>
      <c r="E113" s="15">
        <f t="shared" si="30"/>
        <v>128657443.26000001</v>
      </c>
      <c r="F113" s="50">
        <f>SUM(F108:F112)</f>
        <v>332990549.25999999</v>
      </c>
    </row>
    <row r="114" spans="2:6">
      <c r="F114" s="32" t="s">
        <v>9</v>
      </c>
    </row>
    <row r="115" spans="2:6">
      <c r="B115" s="68"/>
      <c r="C115" s="68"/>
      <c r="D115" s="68"/>
      <c r="E115" s="68"/>
      <c r="F115" s="68"/>
    </row>
    <row r="116" spans="2:6">
      <c r="B116" s="67" t="s">
        <v>76</v>
      </c>
      <c r="C116" s="67"/>
      <c r="D116" s="67"/>
      <c r="E116" s="67"/>
      <c r="F116" s="67"/>
    </row>
    <row r="117" spans="2:6" ht="31.5">
      <c r="B117" s="29" t="s">
        <v>63</v>
      </c>
      <c r="C117" s="11" t="s">
        <v>5</v>
      </c>
      <c r="D117" s="11" t="s">
        <v>6</v>
      </c>
      <c r="E117" s="11" t="s">
        <v>7</v>
      </c>
      <c r="F117" s="11" t="s">
        <v>10</v>
      </c>
    </row>
    <row r="118" spans="2:6" ht="15" customHeight="1">
      <c r="B118" s="12" t="s">
        <v>0</v>
      </c>
      <c r="C118" s="64">
        <f>C98+C108</f>
        <v>0</v>
      </c>
      <c r="D118" s="64">
        <f t="shared" ref="D118:E118" si="31">D98+D108</f>
        <v>68638.36</v>
      </c>
      <c r="E118" s="64">
        <f t="shared" si="31"/>
        <v>0</v>
      </c>
      <c r="F118" s="13">
        <f t="shared" ref="F118:F121" si="32">SUM(C118:E118)</f>
        <v>68638.36</v>
      </c>
    </row>
    <row r="119" spans="2:6" ht="15" customHeight="1">
      <c r="B119" s="12" t="s">
        <v>1</v>
      </c>
      <c r="C119" s="64">
        <f t="shared" ref="C119:E119" si="33">C99+C109</f>
        <v>1290559470.8199999</v>
      </c>
      <c r="D119" s="64">
        <f t="shared" si="33"/>
        <v>837587774.29000008</v>
      </c>
      <c r="E119" s="64">
        <f t="shared" si="33"/>
        <v>307975666.63999999</v>
      </c>
      <c r="F119" s="13">
        <f t="shared" si="32"/>
        <v>2436122911.75</v>
      </c>
    </row>
    <row r="120" spans="2:6" ht="15" customHeight="1">
      <c r="B120" s="12" t="s">
        <v>2</v>
      </c>
      <c r="C120" s="64">
        <f t="shared" ref="C120:E120" si="34">C100+C110</f>
        <v>1514017.8800000001</v>
      </c>
      <c r="D120" s="64">
        <f t="shared" si="34"/>
        <v>200000</v>
      </c>
      <c r="E120" s="64">
        <f t="shared" si="34"/>
        <v>280000</v>
      </c>
      <c r="F120" s="13">
        <f t="shared" si="32"/>
        <v>1994017.8800000001</v>
      </c>
    </row>
    <row r="121" spans="2:6" ht="15" customHeight="1">
      <c r="B121" s="12" t="s">
        <v>3</v>
      </c>
      <c r="C121" s="64">
        <f t="shared" ref="C121:E121" si="35">C101+C111</f>
        <v>846945.75</v>
      </c>
      <c r="D121" s="64">
        <f t="shared" si="35"/>
        <v>14688.5</v>
      </c>
      <c r="E121" s="64">
        <f t="shared" si="35"/>
        <v>1318044.54</v>
      </c>
      <c r="F121" s="13">
        <f t="shared" si="32"/>
        <v>2179678.79</v>
      </c>
    </row>
    <row r="122" spans="2:6" ht="15" customHeight="1" thickBot="1">
      <c r="B122" s="12" t="s">
        <v>4</v>
      </c>
      <c r="C122" s="64">
        <f t="shared" ref="C122:E122" si="36">C102+C112</f>
        <v>437068352.17999995</v>
      </c>
      <c r="D122" s="64">
        <f t="shared" si="36"/>
        <v>340232570.41999996</v>
      </c>
      <c r="E122" s="64">
        <f t="shared" si="36"/>
        <v>228728620.51999998</v>
      </c>
      <c r="F122" s="13">
        <f>SUM(C122:E122)</f>
        <v>1006029543.1199999</v>
      </c>
    </row>
    <row r="123" spans="2:6" ht="16.5" thickBot="1">
      <c r="B123" s="14" t="s">
        <v>8</v>
      </c>
      <c r="C123" s="15">
        <f>SUM(C118:C122)</f>
        <v>1729988786.6300001</v>
      </c>
      <c r="D123" s="15">
        <f>SUM(D118:D122)</f>
        <v>1178103671.5700002</v>
      </c>
      <c r="E123" s="15">
        <f t="shared" ref="E123" si="37">SUM(E118:E122)</f>
        <v>538302331.70000005</v>
      </c>
      <c r="F123" s="15">
        <f>SUM(C123:E123)</f>
        <v>3446394789.9000006</v>
      </c>
    </row>
    <row r="124" spans="2:6">
      <c r="B124" s="17" t="s">
        <v>11</v>
      </c>
      <c r="C124" s="17"/>
      <c r="D124" s="34" t="s">
        <v>9</v>
      </c>
      <c r="E124" s="34" t="s">
        <v>9</v>
      </c>
      <c r="F124" s="34" t="s">
        <v>9</v>
      </c>
    </row>
    <row r="125" spans="2:6">
      <c r="B125" s="17" t="s">
        <v>24</v>
      </c>
      <c r="C125" s="17"/>
      <c r="D125" s="17"/>
      <c r="E125" s="17"/>
    </row>
    <row r="127" spans="2:6">
      <c r="C127" s="32" t="s">
        <v>9</v>
      </c>
      <c r="D127" s="32" t="s">
        <v>9</v>
      </c>
      <c r="E127" s="32" t="s">
        <v>9</v>
      </c>
    </row>
  </sheetData>
  <mergeCells count="22">
    <mergeCell ref="B2:F2"/>
    <mergeCell ref="B45:F45"/>
    <mergeCell ref="B26:F26"/>
    <mergeCell ref="B25:F25"/>
    <mergeCell ref="B35:F35"/>
    <mergeCell ref="B36:F36"/>
    <mergeCell ref="B3:F3"/>
    <mergeCell ref="B5:F5"/>
    <mergeCell ref="B6:F6"/>
    <mergeCell ref="B15:F15"/>
    <mergeCell ref="B16:F16"/>
    <mergeCell ref="B55:F55"/>
    <mergeCell ref="B56:F56"/>
    <mergeCell ref="B66:F66"/>
    <mergeCell ref="B75:F75"/>
    <mergeCell ref="B85:F85"/>
    <mergeCell ref="B86:F86"/>
    <mergeCell ref="B116:F116"/>
    <mergeCell ref="B95:F95"/>
    <mergeCell ref="B96:F96"/>
    <mergeCell ref="B105:F105"/>
    <mergeCell ref="B115:F115"/>
  </mergeCells>
  <pageMargins left="0.70866141732283472" right="0.70866141732283472" top="1.9291338582677167" bottom="1.9291338582677167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126"/>
  <sheetViews>
    <sheetView zoomScaleNormal="100" workbookViewId="0"/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27.42578125" style="3" customWidth="1"/>
    <col min="7" max="7" width="20.7109375" style="3" customWidth="1"/>
    <col min="8" max="8" width="17.140625" style="3" customWidth="1"/>
    <col min="9" max="9" width="14.7109375" style="3" customWidth="1"/>
    <col min="10" max="16384" width="8.85546875" style="3"/>
  </cols>
  <sheetData>
    <row r="2" spans="2:7">
      <c r="B2" s="2" t="s">
        <v>102</v>
      </c>
      <c r="C2" s="2"/>
      <c r="D2" s="2"/>
      <c r="E2" s="2"/>
      <c r="F2" s="2"/>
    </row>
    <row r="3" spans="2:7" ht="13.9" customHeight="1">
      <c r="B3" s="71" t="s">
        <v>37</v>
      </c>
      <c r="C3" s="72"/>
      <c r="D3" s="72"/>
      <c r="E3" s="72"/>
      <c r="F3" s="72"/>
    </row>
    <row r="4" spans="2:7">
      <c r="B4" s="75"/>
      <c r="C4" s="75"/>
      <c r="D4" s="75"/>
      <c r="E4" s="75"/>
      <c r="F4" s="75"/>
    </row>
    <row r="5" spans="2:7">
      <c r="B5" s="74"/>
      <c r="C5" s="74"/>
      <c r="D5" s="74"/>
      <c r="E5" s="74"/>
      <c r="F5" s="74"/>
    </row>
    <row r="6" spans="2:7">
      <c r="B6" s="69" t="s">
        <v>42</v>
      </c>
      <c r="C6" s="76"/>
      <c r="D6" s="76"/>
      <c r="E6" s="76"/>
      <c r="F6" s="76"/>
    </row>
    <row r="7" spans="2:7" ht="49.9" customHeight="1">
      <c r="B7" s="22" t="s">
        <v>20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7" ht="15" customHeight="1">
      <c r="B8" s="1" t="s">
        <v>0</v>
      </c>
      <c r="C8" s="63">
        <f>+'[2]Titolo2 SpeseIn C.capit.Miss.10'!$B$61</f>
        <v>8090807.0700000003</v>
      </c>
      <c r="D8" s="63">
        <f>+'[2]Titolo2 SpeseIn C.capit.Miss.10'!$B$88</f>
        <v>0</v>
      </c>
      <c r="E8" s="63">
        <f>+'[2]Titolo2 SpeseIn C.capit.Miss.10'!$B$137</f>
        <v>0</v>
      </c>
      <c r="F8" s="5">
        <f t="shared" ref="F8:F12" si="0">SUM(C8:E8)</f>
        <v>8090807.0700000003</v>
      </c>
    </row>
    <row r="9" spans="2:7" ht="15" customHeight="1">
      <c r="B9" s="1" t="s">
        <v>1</v>
      </c>
      <c r="C9" s="63">
        <f>+'[2]Titolo2 SpeseIn C.capit.Miss.10'!$D$61</f>
        <v>351574216.64000005</v>
      </c>
      <c r="D9" s="63">
        <f>+'[2]Titolo2 SpeseIn C.capit.Miss.10'!$D$88</f>
        <v>144087115.05999997</v>
      </c>
      <c r="E9" s="63">
        <f>'[1]Titolo2 SpeseIn C.capit.Miss.10'!$D$137</f>
        <v>88248637.720000014</v>
      </c>
      <c r="F9" s="5">
        <f t="shared" si="0"/>
        <v>583909969.42000008</v>
      </c>
      <c r="G9" s="65">
        <f>E9-'[1]Titolo2 SpeseIn C.capit.Miss.10'!$D$137</f>
        <v>0</v>
      </c>
    </row>
    <row r="10" spans="2:7" ht="15" customHeight="1">
      <c r="B10" s="1" t="s">
        <v>2</v>
      </c>
      <c r="C10" s="63">
        <f>+'[2]Titolo2 SpeseIn C.capit.Miss.10'!$F$61</f>
        <v>1131839.08</v>
      </c>
      <c r="D10" s="63">
        <f>+'[2]Titolo2 SpeseIn C.capit.Miss.10'!$F$88</f>
        <v>642758.59</v>
      </c>
      <c r="E10" s="63">
        <f>+'[2]Titolo2 SpeseIn C.capit.Miss.10'!$F$137</f>
        <v>30000</v>
      </c>
      <c r="F10" s="5">
        <f t="shared" si="0"/>
        <v>1804597.67</v>
      </c>
    </row>
    <row r="11" spans="2:7" ht="15" customHeight="1">
      <c r="B11" s="1" t="s">
        <v>3</v>
      </c>
      <c r="C11" s="63">
        <f>+'[2]Titolo2 SpeseIn C.capit.Miss.10'!$H$61</f>
        <v>153170.53999999998</v>
      </c>
      <c r="D11" s="63">
        <f>+'[2]Titolo2 SpeseIn C.capit.Miss.10'!$H$88</f>
        <v>0</v>
      </c>
      <c r="E11" s="63">
        <f>+'[2]Titolo2 SpeseIn C.capit.Miss.10'!$H$137</f>
        <v>1081499.26</v>
      </c>
      <c r="F11" s="5">
        <f t="shared" si="0"/>
        <v>1234669.8</v>
      </c>
    </row>
    <row r="12" spans="2:7" ht="15" customHeight="1" thickBot="1">
      <c r="B12" s="1" t="s">
        <v>4</v>
      </c>
      <c r="C12" s="63">
        <f>+'[2]Titolo2 SpeseIn C.capit.Miss.10'!$J$61</f>
        <v>419734197.96000004</v>
      </c>
      <c r="D12" s="63">
        <f>+'[2]Titolo2 SpeseIn C.capit.Miss.10'!$J$88</f>
        <v>180366957.27999997</v>
      </c>
      <c r="E12" s="63">
        <f>'[1]Titolo2 SpeseIn C.capit.Miss.10'!$J$137</f>
        <v>181735444.46000004</v>
      </c>
      <c r="F12" s="5">
        <f t="shared" si="0"/>
        <v>781836599.70000005</v>
      </c>
    </row>
    <row r="13" spans="2:7" ht="16.5" thickBot="1">
      <c r="B13" s="6" t="s">
        <v>8</v>
      </c>
      <c r="C13" s="7">
        <f>SUM(C8:C12)</f>
        <v>780684231.29000008</v>
      </c>
      <c r="D13" s="7">
        <f t="shared" ref="D13:E13" si="1">SUM(D8:D12)</f>
        <v>325096830.92999995</v>
      </c>
      <c r="E13" s="7">
        <f t="shared" si="1"/>
        <v>271095581.44000006</v>
      </c>
      <c r="F13" s="51">
        <f>SUM(F8:F12)</f>
        <v>1376876643.6600001</v>
      </c>
    </row>
    <row r="14" spans="2:7">
      <c r="F14" s="8"/>
    </row>
    <row r="15" spans="2:7">
      <c r="B15" s="75"/>
      <c r="C15" s="75"/>
      <c r="D15" s="75"/>
      <c r="E15" s="75"/>
      <c r="F15" s="75"/>
    </row>
    <row r="16" spans="2:7">
      <c r="B16" s="69" t="s">
        <v>45</v>
      </c>
      <c r="C16" s="76"/>
      <c r="D16" s="76"/>
      <c r="E16" s="76"/>
      <c r="F16" s="76"/>
    </row>
    <row r="17" spans="2:9" ht="46.9" customHeight="1">
      <c r="B17" s="22" t="s">
        <v>20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9" ht="15" customHeight="1">
      <c r="B18" s="1" t="s">
        <v>0</v>
      </c>
      <c r="C18" s="63">
        <f>+'[2]Titolo2 SpeseIn C.capit.Miss.10'!$Q$61</f>
        <v>0</v>
      </c>
      <c r="D18" s="63">
        <f>+'[2]Titolo2 SpeseIn C.capit.Miss.10'!$Q$88</f>
        <v>0</v>
      </c>
      <c r="E18" s="63">
        <f>+'[2]Titolo2 SpeseIn C.capit.Miss.10'!$Q$137</f>
        <v>0</v>
      </c>
      <c r="F18" s="5">
        <f t="shared" ref="F18:F22" si="2">SUM(C18:E18)</f>
        <v>0</v>
      </c>
    </row>
    <row r="19" spans="2:9" ht="15" customHeight="1">
      <c r="B19" s="1" t="s">
        <v>1</v>
      </c>
      <c r="C19" s="63">
        <f>+'[2]Titolo2 SpeseIn C.capit.Miss.10'!$S$61</f>
        <v>834692.99</v>
      </c>
      <c r="D19" s="63">
        <f>+'[2]Titolo2 SpeseIn C.capit.Miss.10'!$S$88</f>
        <v>0</v>
      </c>
      <c r="E19" s="63">
        <f>+'[2]Titolo2 SpeseIn C.capit.Miss.10'!$S$137</f>
        <v>0</v>
      </c>
      <c r="F19" s="5">
        <f t="shared" si="2"/>
        <v>834692.99</v>
      </c>
    </row>
    <row r="20" spans="2:9" ht="15" customHeight="1">
      <c r="B20" s="1" t="s">
        <v>2</v>
      </c>
      <c r="C20" s="63">
        <f>+'[2]Titolo2 SpeseIn C.capit.Miss.10'!$U$61</f>
        <v>0</v>
      </c>
      <c r="D20" s="63">
        <f>+'[2]Titolo2 SpeseIn C.capit.Miss.10'!$U$88</f>
        <v>0</v>
      </c>
      <c r="E20" s="63">
        <f>+'[2]Titolo2 SpeseIn C.capit.Miss.10'!$U$137</f>
        <v>0</v>
      </c>
      <c r="F20" s="5">
        <f t="shared" si="2"/>
        <v>0</v>
      </c>
    </row>
    <row r="21" spans="2:9" ht="15" customHeight="1">
      <c r="B21" s="1" t="s">
        <v>3</v>
      </c>
      <c r="C21" s="63">
        <f>'[1]Titolo2 SpeseIn C.capit.Miss.10'!$W$61</f>
        <v>0</v>
      </c>
      <c r="D21" s="63">
        <f>+'[2]Titolo2 SpeseIn C.capit.Miss.10'!$W$88</f>
        <v>0</v>
      </c>
      <c r="E21" s="63">
        <f>+'[2]Titolo2 SpeseIn C.capit.Miss.10'!$W$137</f>
        <v>0</v>
      </c>
      <c r="F21" s="5">
        <f t="shared" si="2"/>
        <v>0</v>
      </c>
    </row>
    <row r="22" spans="2:9" ht="15" customHeight="1" thickBot="1">
      <c r="B22" s="1" t="s">
        <v>4</v>
      </c>
      <c r="C22" s="63">
        <f>'[1]Titolo2 SpeseIn C.capit.Miss.10'!$Y$61</f>
        <v>16883.759999999998</v>
      </c>
      <c r="D22" s="63">
        <f>'[1]Titolo2 SpeseIn C.capit.Miss.10'!$Y$88</f>
        <v>0</v>
      </c>
      <c r="E22" s="63">
        <f>'[1]Titolo2 SpeseIn C.capit.Miss.10'!$Y$137</f>
        <v>211000</v>
      </c>
      <c r="F22" s="5">
        <f t="shared" si="2"/>
        <v>227883.76</v>
      </c>
    </row>
    <row r="23" spans="2:9" ht="16.5" thickBot="1">
      <c r="B23" s="6" t="s">
        <v>8</v>
      </c>
      <c r="C23" s="7">
        <f>SUM(C18:C22)</f>
        <v>851576.75</v>
      </c>
      <c r="D23" s="7">
        <f t="shared" ref="D23:F23" si="3">SUM(D18:D22)</f>
        <v>0</v>
      </c>
      <c r="E23" s="7">
        <f t="shared" si="3"/>
        <v>211000</v>
      </c>
      <c r="F23" s="7">
        <f t="shared" si="3"/>
        <v>1062576.75</v>
      </c>
    </row>
    <row r="24" spans="2:9">
      <c r="F24" s="39"/>
    </row>
    <row r="25" spans="2:9">
      <c r="B25" s="75"/>
      <c r="C25" s="75"/>
      <c r="D25" s="75"/>
      <c r="E25" s="75"/>
      <c r="F25" s="75"/>
    </row>
    <row r="26" spans="2:9">
      <c r="B26" s="69" t="s">
        <v>77</v>
      </c>
      <c r="C26" s="69"/>
      <c r="D26" s="69"/>
      <c r="E26" s="69"/>
      <c r="F26" s="69"/>
    </row>
    <row r="27" spans="2:9" ht="47.45" customHeight="1">
      <c r="B27" s="22" t="s">
        <v>20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9" ht="15" customHeight="1">
      <c r="B28" s="1" t="s">
        <v>0</v>
      </c>
      <c r="C28" s="63">
        <f>C8+C18</f>
        <v>8090807.0700000003</v>
      </c>
      <c r="D28" s="63">
        <f t="shared" ref="D28:E28" si="4">D8+D18</f>
        <v>0</v>
      </c>
      <c r="E28" s="63">
        <f t="shared" si="4"/>
        <v>0</v>
      </c>
      <c r="F28" s="5">
        <f t="shared" ref="F28:F32" si="5">SUM(C28:E28)</f>
        <v>8090807.0700000003</v>
      </c>
      <c r="G28" s="8"/>
      <c r="H28" s="8"/>
      <c r="I28" s="8"/>
    </row>
    <row r="29" spans="2:9" ht="15" customHeight="1">
      <c r="B29" s="1" t="s">
        <v>1</v>
      </c>
      <c r="C29" s="63">
        <f t="shared" ref="C29:E29" si="6">C9+C19</f>
        <v>352408909.63000005</v>
      </c>
      <c r="D29" s="63">
        <f t="shared" si="6"/>
        <v>144087115.05999997</v>
      </c>
      <c r="E29" s="63">
        <f t="shared" si="6"/>
        <v>88248637.720000014</v>
      </c>
      <c r="F29" s="5">
        <f t="shared" si="5"/>
        <v>584744662.41000009</v>
      </c>
      <c r="G29" s="8"/>
      <c r="H29" s="8"/>
      <c r="I29" s="8"/>
    </row>
    <row r="30" spans="2:9" ht="15" customHeight="1">
      <c r="B30" s="1" t="s">
        <v>2</v>
      </c>
      <c r="C30" s="63">
        <f t="shared" ref="C30:E30" si="7">C10+C20</f>
        <v>1131839.08</v>
      </c>
      <c r="D30" s="63">
        <f t="shared" si="7"/>
        <v>642758.59</v>
      </c>
      <c r="E30" s="63">
        <f t="shared" si="7"/>
        <v>30000</v>
      </c>
      <c r="F30" s="5">
        <f t="shared" si="5"/>
        <v>1804597.67</v>
      </c>
      <c r="G30" s="8"/>
      <c r="H30" s="8"/>
      <c r="I30" s="8"/>
    </row>
    <row r="31" spans="2:9" ht="15" customHeight="1">
      <c r="B31" s="1" t="s">
        <v>3</v>
      </c>
      <c r="C31" s="63">
        <f t="shared" ref="C31:E31" si="8">C11+C21</f>
        <v>153170.53999999998</v>
      </c>
      <c r="D31" s="63">
        <f t="shared" si="8"/>
        <v>0</v>
      </c>
      <c r="E31" s="63">
        <f t="shared" si="8"/>
        <v>1081499.26</v>
      </c>
      <c r="F31" s="5">
        <f t="shared" si="5"/>
        <v>1234669.8</v>
      </c>
      <c r="G31" s="8"/>
      <c r="H31" s="8"/>
      <c r="I31" s="8"/>
    </row>
    <row r="32" spans="2:9" ht="15" customHeight="1" thickBot="1">
      <c r="B32" s="1" t="s">
        <v>4</v>
      </c>
      <c r="C32" s="63">
        <f t="shared" ref="C32:E32" si="9">C12+C22</f>
        <v>419751081.72000003</v>
      </c>
      <c r="D32" s="63">
        <f t="shared" si="9"/>
        <v>180366957.27999997</v>
      </c>
      <c r="E32" s="63">
        <f t="shared" si="9"/>
        <v>181946444.46000004</v>
      </c>
      <c r="F32" s="5">
        <f t="shared" si="5"/>
        <v>782064483.46000004</v>
      </c>
      <c r="G32" s="8"/>
      <c r="H32" s="8"/>
      <c r="I32" s="8"/>
    </row>
    <row r="33" spans="2:9" ht="16.5" thickBot="1">
      <c r="B33" s="6" t="s">
        <v>8</v>
      </c>
      <c r="C33" s="7">
        <f>SUM(C28:C32)</f>
        <v>781535808.04000008</v>
      </c>
      <c r="D33" s="7">
        <f t="shared" ref="D33:E33" si="10">SUM(D28:D32)</f>
        <v>325096830.92999995</v>
      </c>
      <c r="E33" s="7">
        <f t="shared" si="10"/>
        <v>271306581.44000006</v>
      </c>
      <c r="F33" s="51">
        <f>SUM(F28:F32)</f>
        <v>1377939220.4100001</v>
      </c>
      <c r="G33" s="8"/>
      <c r="H33" s="8"/>
      <c r="I33" s="8"/>
    </row>
    <row r="34" spans="2:9">
      <c r="B34" s="33"/>
      <c r="C34" s="33"/>
      <c r="D34" s="33"/>
      <c r="E34" s="33"/>
      <c r="F34" s="38"/>
    </row>
    <row r="35" spans="2:9">
      <c r="B35" s="74"/>
      <c r="C35" s="74"/>
      <c r="D35" s="74"/>
      <c r="E35" s="74"/>
      <c r="F35" s="74"/>
    </row>
    <row r="36" spans="2:9">
      <c r="B36" s="69" t="s">
        <v>43</v>
      </c>
      <c r="C36" s="76"/>
      <c r="D36" s="76"/>
      <c r="E36" s="76"/>
      <c r="F36" s="76"/>
    </row>
    <row r="37" spans="2:9" ht="46.9" customHeight="1">
      <c r="B37" s="22" t="s">
        <v>20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9" ht="15" customHeight="1">
      <c r="B38" s="1" t="s">
        <v>0</v>
      </c>
      <c r="C38" s="63">
        <f>+'[2]Titolo2 SpeseIn C.capit.Miss.10'!$AU$61</f>
        <v>1096685.8</v>
      </c>
      <c r="D38" s="63">
        <f>+'[2]Titolo2 SpeseIn C.capit.Miss.10'!$AU$88</f>
        <v>0</v>
      </c>
      <c r="E38" s="63">
        <f>+'[2]Titolo2 SpeseIn C.capit.Miss.10'!$AU$137</f>
        <v>0</v>
      </c>
      <c r="F38" s="5">
        <f t="shared" ref="F38:F42" si="11">SUM(C38:E38)</f>
        <v>1096685.8</v>
      </c>
    </row>
    <row r="39" spans="2:9" ht="15" customHeight="1">
      <c r="B39" s="1" t="s">
        <v>1</v>
      </c>
      <c r="C39" s="63">
        <f>+'[2]Titolo2 SpeseIn C.capit.Miss.10'!$AW$61</f>
        <v>306731431.17000008</v>
      </c>
      <c r="D39" s="63">
        <f>+'[2]Titolo2 SpeseIn C.capit.Miss.10'!$AW$88</f>
        <v>64174093.890000001</v>
      </c>
      <c r="E39" s="63">
        <f>+'[2]Titolo2 SpeseIn C.capit.Miss.10'!$AW$137</f>
        <v>28449455.300000001</v>
      </c>
      <c r="F39" s="5">
        <f t="shared" si="11"/>
        <v>399354980.36000007</v>
      </c>
    </row>
    <row r="40" spans="2:9" ht="15" customHeight="1">
      <c r="B40" s="1" t="s">
        <v>2</v>
      </c>
      <c r="C40" s="63">
        <f>+'[2]Titolo2 SpeseIn C.capit.Miss.10'!$AY$61</f>
        <v>1115407.3400000001</v>
      </c>
      <c r="D40" s="63">
        <f>+'[2]Titolo2 SpeseIn C.capit.Miss.10'!$AY$88</f>
        <v>635226.42000000004</v>
      </c>
      <c r="E40" s="63">
        <f>+'[2]Titolo2 SpeseIn C.capit.Miss.10'!$AY$137</f>
        <v>0</v>
      </c>
      <c r="F40" s="5">
        <f t="shared" si="11"/>
        <v>1750633.7600000002</v>
      </c>
    </row>
    <row r="41" spans="2:9" ht="15" customHeight="1">
      <c r="B41" s="1" t="s">
        <v>3</v>
      </c>
      <c r="C41" s="63">
        <f>+'[2]Titolo2 SpeseIn C.capit.Miss.10'!$BA$61</f>
        <v>76348.600000000006</v>
      </c>
      <c r="D41" s="63">
        <f>+'[2]Titolo2 SpeseIn C.capit.Miss.10'!$BA$88</f>
        <v>0</v>
      </c>
      <c r="E41" s="63">
        <f>+'[2]Titolo2 SpeseIn C.capit.Miss.10'!$BA$137</f>
        <v>556130.04999999993</v>
      </c>
      <c r="F41" s="5">
        <f t="shared" si="11"/>
        <v>632478.64999999991</v>
      </c>
    </row>
    <row r="42" spans="2:9" ht="15" customHeight="1" thickBot="1">
      <c r="B42" s="1" t="s">
        <v>4</v>
      </c>
      <c r="C42" s="63">
        <f>+'[2]Titolo2 SpeseIn C.capit.Miss.10'!$BC$61</f>
        <v>339342491.05000001</v>
      </c>
      <c r="D42" s="63">
        <f>+'[2]Titolo2 SpeseIn C.capit.Miss.10'!$BC$88</f>
        <v>109298472.18000001</v>
      </c>
      <c r="E42" s="63">
        <f>+'[2]Titolo2 SpeseIn C.capit.Miss.10'!$BC$137</f>
        <v>102884589.63999999</v>
      </c>
      <c r="F42" s="5">
        <f t="shared" si="11"/>
        <v>551525552.87</v>
      </c>
    </row>
    <row r="43" spans="2:9" ht="16.5" thickBot="1">
      <c r="B43" s="6" t="s">
        <v>8</v>
      </c>
      <c r="C43" s="7">
        <f>SUM(C38:C42)</f>
        <v>648362363.96000004</v>
      </c>
      <c r="D43" s="7">
        <f t="shared" ref="D43:E43" si="12">SUM(D38:D42)</f>
        <v>174107792.49000001</v>
      </c>
      <c r="E43" s="7">
        <f t="shared" si="12"/>
        <v>131890174.98999998</v>
      </c>
      <c r="F43" s="51">
        <f>SUM(F38:F42)</f>
        <v>954360331.44000006</v>
      </c>
    </row>
    <row r="44" spans="2:9">
      <c r="F44" s="39" t="s">
        <v>9</v>
      </c>
    </row>
    <row r="45" spans="2:9">
      <c r="B45" s="75"/>
      <c r="C45" s="75"/>
      <c r="D45" s="75"/>
      <c r="E45" s="75"/>
      <c r="F45" s="75"/>
    </row>
    <row r="46" spans="2:9">
      <c r="B46" s="23" t="s">
        <v>44</v>
      </c>
      <c r="C46" s="24"/>
      <c r="D46" s="24"/>
      <c r="E46" s="24"/>
      <c r="F46" s="24"/>
    </row>
    <row r="47" spans="2:9" ht="46.9" customHeight="1">
      <c r="B47" s="22" t="s">
        <v>20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9" ht="15" customHeight="1">
      <c r="B48" s="1" t="s">
        <v>0</v>
      </c>
      <c r="C48" s="63">
        <f>+'[2]Titolo2 SpeseIn C.capit.Miss.10'!$BJ$61</f>
        <v>0</v>
      </c>
      <c r="D48" s="63">
        <f>+'[2]Titolo2 SpeseIn C.capit.Miss.10'!$BJ$88</f>
        <v>0</v>
      </c>
      <c r="E48" s="63">
        <f>+'[2]Titolo2 SpeseIn C.capit.Miss.10'!$BJ$137</f>
        <v>0</v>
      </c>
      <c r="F48" s="5">
        <f t="shared" ref="F48:F52" si="13">SUM(C48:E48)</f>
        <v>0</v>
      </c>
    </row>
    <row r="49" spans="2:6" ht="15" customHeight="1">
      <c r="B49" s="1" t="s">
        <v>1</v>
      </c>
      <c r="C49" s="63">
        <f>+'[2]Titolo2 SpeseIn C.capit.Miss.10'!$BL$61</f>
        <v>2963829.1500000004</v>
      </c>
      <c r="D49" s="63">
        <f>+'[2]Titolo2 SpeseIn C.capit.Miss.10'!$BL$88</f>
        <v>0</v>
      </c>
      <c r="E49" s="63">
        <f>+'[2]Titolo2 SpeseIn C.capit.Miss.10'!$BL$137</f>
        <v>0</v>
      </c>
      <c r="F49" s="5">
        <f t="shared" si="13"/>
        <v>2963829.1500000004</v>
      </c>
    </row>
    <row r="50" spans="2:6" ht="15" customHeight="1">
      <c r="B50" s="1" t="s">
        <v>2</v>
      </c>
      <c r="C50" s="63">
        <f>+'[2]Titolo2 SpeseIn C.capit.Miss.10'!$BN$61</f>
        <v>0</v>
      </c>
      <c r="D50" s="63">
        <f>+'[2]Titolo2 SpeseIn C.capit.Miss.10'!$BN$88</f>
        <v>0</v>
      </c>
      <c r="E50" s="63">
        <f>+'[2]Titolo2 SpeseIn C.capit.Miss.10'!$BN$137</f>
        <v>0</v>
      </c>
      <c r="F50" s="5">
        <f t="shared" si="13"/>
        <v>0</v>
      </c>
    </row>
    <row r="51" spans="2:6" ht="15" customHeight="1">
      <c r="B51" s="1" t="s">
        <v>3</v>
      </c>
      <c r="C51" s="63">
        <f>+'[2]Titolo2 SpeseIn C.capit.Miss.10'!$BP$61</f>
        <v>0</v>
      </c>
      <c r="D51" s="63">
        <f>+'[2]Titolo2 SpeseIn C.capit.Miss.10'!$BP$88</f>
        <v>0</v>
      </c>
      <c r="E51" s="63">
        <f>+'[2]Titolo2 SpeseIn C.capit.Miss.10'!$BP$137</f>
        <v>0</v>
      </c>
      <c r="F51" s="5">
        <f t="shared" si="13"/>
        <v>0</v>
      </c>
    </row>
    <row r="52" spans="2:6" ht="15" customHeight="1" thickBot="1">
      <c r="B52" s="1" t="s">
        <v>4</v>
      </c>
      <c r="C52" s="63">
        <f>+'[2]Titolo2 SpeseIn C.capit.Miss.10'!$BR$61</f>
        <v>0</v>
      </c>
      <c r="D52" s="63">
        <f>+'[2]Titolo2 SpeseIn C.capit.Miss.10'!$BR$88</f>
        <v>0</v>
      </c>
      <c r="E52" s="63">
        <f>+'[2]Titolo2 SpeseIn C.capit.Miss.10'!$BR$137</f>
        <v>77000</v>
      </c>
      <c r="F52" s="5">
        <f t="shared" si="13"/>
        <v>77000</v>
      </c>
    </row>
    <row r="53" spans="2:6" ht="16.5" thickBot="1">
      <c r="B53" s="6" t="s">
        <v>8</v>
      </c>
      <c r="C53" s="7">
        <f>SUM(C48:C52)</f>
        <v>2963829.1500000004</v>
      </c>
      <c r="D53" s="7">
        <f t="shared" ref="D53:E53" si="14">SUM(D48:D52)</f>
        <v>0</v>
      </c>
      <c r="E53" s="7">
        <f t="shared" si="14"/>
        <v>77000</v>
      </c>
      <c r="F53" s="51">
        <f>SUM(F48:F52)</f>
        <v>3040829.1500000004</v>
      </c>
    </row>
    <row r="54" spans="2:6">
      <c r="F54" s="39" t="s">
        <v>9</v>
      </c>
    </row>
    <row r="55" spans="2:6">
      <c r="B55" s="75"/>
      <c r="C55" s="75"/>
      <c r="D55" s="75"/>
      <c r="E55" s="75"/>
      <c r="F55" s="75"/>
    </row>
    <row r="56" spans="2:6">
      <c r="B56" s="69" t="s">
        <v>78</v>
      </c>
      <c r="C56" s="76"/>
      <c r="D56" s="76"/>
      <c r="E56" s="76"/>
      <c r="F56" s="76"/>
    </row>
    <row r="57" spans="2:6" ht="46.15" customHeight="1">
      <c r="B57" s="22" t="s">
        <v>20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63">
        <f>SUM(C38,C48)</f>
        <v>1096685.8</v>
      </c>
      <c r="D58" s="63">
        <f t="shared" ref="D58:E58" si="15">SUM(D38,D48)</f>
        <v>0</v>
      </c>
      <c r="E58" s="63">
        <f t="shared" si="15"/>
        <v>0</v>
      </c>
      <c r="F58" s="5">
        <f t="shared" ref="F58:F59" si="16">SUM(C58:E58)</f>
        <v>1096685.8</v>
      </c>
    </row>
    <row r="59" spans="2:6" ht="15" customHeight="1">
      <c r="B59" s="1" t="s">
        <v>1</v>
      </c>
      <c r="C59" s="63">
        <f t="shared" ref="C59:E62" si="17">SUM(C39,C49)</f>
        <v>309695260.32000005</v>
      </c>
      <c r="D59" s="63">
        <f t="shared" si="17"/>
        <v>64174093.890000001</v>
      </c>
      <c r="E59" s="63">
        <f t="shared" si="17"/>
        <v>28449455.300000001</v>
      </c>
      <c r="F59" s="5">
        <f t="shared" si="16"/>
        <v>402318809.51000005</v>
      </c>
    </row>
    <row r="60" spans="2:6" ht="15" customHeight="1">
      <c r="B60" s="1" t="s">
        <v>2</v>
      </c>
      <c r="C60" s="63">
        <f t="shared" si="17"/>
        <v>1115407.3400000001</v>
      </c>
      <c r="D60" s="63">
        <f t="shared" si="17"/>
        <v>635226.42000000004</v>
      </c>
      <c r="E60" s="63">
        <f t="shared" si="17"/>
        <v>0</v>
      </c>
      <c r="F60" s="5">
        <f>SUM(C60:E60)</f>
        <v>1750633.7600000002</v>
      </c>
    </row>
    <row r="61" spans="2:6" ht="15" customHeight="1">
      <c r="B61" s="1" t="s">
        <v>3</v>
      </c>
      <c r="C61" s="63">
        <f t="shared" si="17"/>
        <v>76348.600000000006</v>
      </c>
      <c r="D61" s="63">
        <f t="shared" si="17"/>
        <v>0</v>
      </c>
      <c r="E61" s="63">
        <f t="shared" si="17"/>
        <v>556130.04999999993</v>
      </c>
      <c r="F61" s="5">
        <f>SUM(C61:E61)</f>
        <v>632478.64999999991</v>
      </c>
    </row>
    <row r="62" spans="2:6" ht="15" customHeight="1" thickBot="1">
      <c r="B62" s="1" t="s">
        <v>4</v>
      </c>
      <c r="C62" s="63">
        <f t="shared" si="17"/>
        <v>339342491.05000001</v>
      </c>
      <c r="D62" s="63">
        <f t="shared" si="17"/>
        <v>109298472.18000001</v>
      </c>
      <c r="E62" s="63">
        <f t="shared" si="17"/>
        <v>102961589.63999999</v>
      </c>
      <c r="F62" s="5">
        <f>SUM(C62:E62)</f>
        <v>551602552.87</v>
      </c>
    </row>
    <row r="63" spans="2:6" ht="16.5" thickBot="1">
      <c r="B63" s="6" t="s">
        <v>8</v>
      </c>
      <c r="C63" s="7">
        <f>SUM(C58:C62)</f>
        <v>651326193.11000013</v>
      </c>
      <c r="D63" s="7">
        <f>SUM(D58:D62)</f>
        <v>174107792.49000001</v>
      </c>
      <c r="E63" s="7">
        <f>SUM(E58:E62)</f>
        <v>131967174.98999998</v>
      </c>
      <c r="F63" s="51">
        <f>SUM(F58:F62)</f>
        <v>957401160.59000003</v>
      </c>
    </row>
    <row r="64" spans="2:6">
      <c r="B64" s="33"/>
      <c r="C64" s="33"/>
      <c r="D64" s="33"/>
      <c r="E64" s="33"/>
      <c r="F64" s="38" t="s">
        <v>9</v>
      </c>
    </row>
    <row r="65" spans="2:6">
      <c r="B65" s="74"/>
      <c r="C65" s="74"/>
      <c r="D65" s="74"/>
      <c r="E65" s="74"/>
      <c r="F65" s="74"/>
    </row>
    <row r="66" spans="2:6">
      <c r="B66" s="69" t="s">
        <v>21</v>
      </c>
      <c r="C66" s="69"/>
      <c r="D66" s="69"/>
      <c r="E66" s="69"/>
      <c r="F66" s="69"/>
    </row>
    <row r="67" spans="2:6" ht="48.6" customHeight="1">
      <c r="B67" s="22" t="s">
        <v>20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6" ht="15" customHeight="1">
      <c r="B68" s="1" t="s">
        <v>0</v>
      </c>
      <c r="C68" s="63">
        <f>+'[2]Titolo2 SpeseIn C.capit.Miss.10'!$CN$61</f>
        <v>430332.01</v>
      </c>
      <c r="D68" s="63">
        <f>+'[2]Titolo2 SpeseIn C.capit.Miss.10'!$CN$88</f>
        <v>0</v>
      </c>
      <c r="E68" s="63">
        <f>+'[2]Titolo2 SpeseIn C.capit.Miss.10'!$CN$137</f>
        <v>0</v>
      </c>
      <c r="F68" s="5">
        <f t="shared" ref="F68:F72" si="18">SUM(C68:E68)</f>
        <v>430332.01</v>
      </c>
    </row>
    <row r="69" spans="2:6" ht="15" customHeight="1">
      <c r="B69" s="1" t="s">
        <v>1</v>
      </c>
      <c r="C69" s="63">
        <f>+'[2]Titolo2 SpeseIn C.capit.Miss.10'!$CP$61</f>
        <v>32920276.070000008</v>
      </c>
      <c r="D69" s="63">
        <f>+'[2]Titolo2 SpeseIn C.capit.Miss.10'!$CP$88</f>
        <v>98296381.109999999</v>
      </c>
      <c r="E69" s="63">
        <f>+'[2]Titolo2 SpeseIn C.capit.Miss.10'!$CP$137</f>
        <v>95487867.000000015</v>
      </c>
      <c r="F69" s="5">
        <f t="shared" si="18"/>
        <v>226704524.18000001</v>
      </c>
    </row>
    <row r="70" spans="2:6" ht="15" customHeight="1">
      <c r="B70" s="1" t="s">
        <v>2</v>
      </c>
      <c r="C70" s="63">
        <f>+'[2]Titolo2 SpeseIn C.capit.Miss.10'!$CR$61</f>
        <v>1449.4</v>
      </c>
      <c r="D70" s="63">
        <f>+'[2]Titolo2 SpeseIn C.capit.Miss.10'!$CR$88</f>
        <v>487309.1</v>
      </c>
      <c r="E70" s="63">
        <f>+'[2]Titolo2 SpeseIn C.capit.Miss.10'!$CR$137</f>
        <v>0</v>
      </c>
      <c r="F70" s="5">
        <f t="shared" si="18"/>
        <v>488758.5</v>
      </c>
    </row>
    <row r="71" spans="2:6" ht="15" customHeight="1">
      <c r="B71" s="1" t="s">
        <v>3</v>
      </c>
      <c r="C71" s="63">
        <f>+'[2]Titolo2 SpeseIn C.capit.Miss.10'!$CT$61</f>
        <v>132547.63</v>
      </c>
      <c r="D71" s="63">
        <f>+'[2]Titolo2 SpeseIn C.capit.Miss.10'!$CT$88</f>
        <v>0</v>
      </c>
      <c r="E71" s="63">
        <f>+'[2]Titolo2 SpeseIn C.capit.Miss.10'!$CT$137</f>
        <v>568579.17999999993</v>
      </c>
      <c r="F71" s="5">
        <f t="shared" si="18"/>
        <v>701126.80999999994</v>
      </c>
    </row>
    <row r="72" spans="2:6" ht="15" customHeight="1" thickBot="1">
      <c r="B72" s="1" t="s">
        <v>4</v>
      </c>
      <c r="C72" s="63">
        <f>+'[2]Titolo2 SpeseIn C.capit.Miss.10'!$CV$61</f>
        <v>78913112.189999998</v>
      </c>
      <c r="D72" s="63">
        <f>+'[2]Titolo2 SpeseIn C.capit.Miss.10'!$CV$88</f>
        <v>56735607.900000006</v>
      </c>
      <c r="E72" s="63">
        <f>+'[2]Titolo2 SpeseIn C.capit.Miss.10'!$CV$137</f>
        <v>69168277.180000007</v>
      </c>
      <c r="F72" s="5">
        <f t="shared" si="18"/>
        <v>204816997.27000001</v>
      </c>
    </row>
    <row r="73" spans="2:6" ht="16.5" thickBot="1">
      <c r="B73" s="6" t="s">
        <v>8</v>
      </c>
      <c r="C73" s="7">
        <f>SUM(C68:C72)</f>
        <v>112397717.30000001</v>
      </c>
      <c r="D73" s="7">
        <f t="shared" ref="D73:E73" si="19">SUM(D68:D72)</f>
        <v>155519298.11000001</v>
      </c>
      <c r="E73" s="7">
        <f t="shared" si="19"/>
        <v>165224723.36000001</v>
      </c>
      <c r="F73" s="51">
        <f>SUM(F68:F72)</f>
        <v>433141738.76999998</v>
      </c>
    </row>
    <row r="74" spans="2:6">
      <c r="F74" s="39" t="s">
        <v>9</v>
      </c>
    </row>
    <row r="75" spans="2:6">
      <c r="B75" s="75"/>
      <c r="C75" s="75"/>
      <c r="D75" s="75"/>
      <c r="E75" s="75"/>
      <c r="F75" s="75"/>
    </row>
    <row r="76" spans="2:6">
      <c r="B76" s="73" t="s">
        <v>46</v>
      </c>
      <c r="C76" s="73"/>
      <c r="D76" s="73"/>
      <c r="E76" s="73"/>
      <c r="F76" s="73"/>
    </row>
    <row r="77" spans="2:6" ht="47.45" customHeight="1">
      <c r="B77" s="22" t="s">
        <v>20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6" ht="15" customHeight="1">
      <c r="B78" s="1" t="s">
        <v>0</v>
      </c>
      <c r="C78" s="63">
        <f>+'[2]Titolo2 SpeseIn C.capit.Miss.10'!$DC$61</f>
        <v>0</v>
      </c>
      <c r="D78" s="63">
        <f>+'[2]Titolo2 SpeseIn C.capit.Miss.10'!$DC$88</f>
        <v>0</v>
      </c>
      <c r="E78" s="63">
        <f>+'[2]Titolo2 SpeseIn C.capit.Miss.10'!$DC$137</f>
        <v>0</v>
      </c>
      <c r="F78" s="5">
        <f t="shared" ref="F78:F82" si="20">SUM(C78:E78)</f>
        <v>0</v>
      </c>
    </row>
    <row r="79" spans="2:6" ht="15" customHeight="1">
      <c r="B79" s="1" t="s">
        <v>1</v>
      </c>
      <c r="C79" s="63">
        <f>+'[2]Titolo2 SpeseIn C.capit.Miss.10'!$DE$61</f>
        <v>0</v>
      </c>
      <c r="D79" s="63">
        <f>+'[2]Titolo2 SpeseIn C.capit.Miss.10'!$DE$88</f>
        <v>0</v>
      </c>
      <c r="E79" s="63">
        <f>+'[2]Titolo2 SpeseIn C.capit.Miss.10'!$DE$137</f>
        <v>0</v>
      </c>
      <c r="F79" s="5">
        <f t="shared" si="20"/>
        <v>0</v>
      </c>
    </row>
    <row r="80" spans="2:6" ht="15" customHeight="1">
      <c r="B80" s="1" t="s">
        <v>2</v>
      </c>
      <c r="C80" s="63">
        <f>+'[2]Titolo2 SpeseIn C.capit.Miss.10'!$DG$61</f>
        <v>0</v>
      </c>
      <c r="D80" s="63">
        <f>+'[2]Titolo2 SpeseIn C.capit.Miss.10'!$DG$88</f>
        <v>0</v>
      </c>
      <c r="E80" s="63">
        <f>+'[2]Titolo2 SpeseIn C.capit.Miss.10'!$DG$137</f>
        <v>0</v>
      </c>
      <c r="F80" s="5">
        <f t="shared" si="20"/>
        <v>0</v>
      </c>
    </row>
    <row r="81" spans="2:7" ht="15" customHeight="1">
      <c r="B81" s="1" t="s">
        <v>3</v>
      </c>
      <c r="C81" s="63">
        <f>+'[2]Titolo2 SpeseIn C.capit.Miss.10'!$DI$61</f>
        <v>0</v>
      </c>
      <c r="D81" s="63">
        <f>+'[2]Titolo2 SpeseIn C.capit.Miss.10'!$DI$88</f>
        <v>0</v>
      </c>
      <c r="E81" s="63">
        <f>+'[2]Titolo2 SpeseIn C.capit.Miss.10'!$DI$137</f>
        <v>0</v>
      </c>
      <c r="F81" s="5">
        <f t="shared" si="20"/>
        <v>0</v>
      </c>
    </row>
    <row r="82" spans="2:7" ht="15" customHeight="1" thickBot="1">
      <c r="B82" s="1" t="s">
        <v>4</v>
      </c>
      <c r="C82" s="63">
        <f>+'[2]Titolo2 SpeseIn C.capit.Miss.10'!$DK$61</f>
        <v>929053.69</v>
      </c>
      <c r="D82" s="63">
        <f>+'[2]Titolo2 SpeseIn C.capit.Miss.10'!$DK$88</f>
        <v>0</v>
      </c>
      <c r="E82" s="63">
        <f>+'[2]Titolo2 SpeseIn C.capit.Miss.10'!$DK$137</f>
        <v>0</v>
      </c>
      <c r="F82" s="5">
        <f t="shared" si="20"/>
        <v>929053.69</v>
      </c>
    </row>
    <row r="83" spans="2:7" ht="16.5" thickBot="1">
      <c r="B83" s="6" t="s">
        <v>8</v>
      </c>
      <c r="C83" s="7">
        <f>SUM(C78:C82)</f>
        <v>929053.69</v>
      </c>
      <c r="D83" s="7">
        <f t="shared" ref="D83:E83" si="21">SUM(D78:D82)</f>
        <v>0</v>
      </c>
      <c r="E83" s="7">
        <f t="shared" si="21"/>
        <v>0</v>
      </c>
      <c r="F83" s="51">
        <f>SUM(F78:F82)</f>
        <v>929053.69</v>
      </c>
    </row>
    <row r="84" spans="2:7">
      <c r="F84" s="39" t="s">
        <v>9</v>
      </c>
    </row>
    <row r="85" spans="2:7">
      <c r="B85" s="75"/>
      <c r="C85" s="75"/>
      <c r="D85" s="75"/>
      <c r="E85" s="75"/>
      <c r="F85" s="75"/>
    </row>
    <row r="86" spans="2:7">
      <c r="B86" s="69" t="s">
        <v>79</v>
      </c>
      <c r="C86" s="69"/>
      <c r="D86" s="69"/>
      <c r="E86" s="69"/>
      <c r="F86" s="69"/>
    </row>
    <row r="87" spans="2:7" ht="46.9" customHeight="1">
      <c r="B87" s="22" t="s">
        <v>20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7" ht="15" customHeight="1">
      <c r="B88" s="1" t="s">
        <v>0</v>
      </c>
      <c r="C88" s="63">
        <f>SUM(C68,C78)</f>
        <v>430332.01</v>
      </c>
      <c r="D88" s="63">
        <f t="shared" ref="D88:E88" si="22">SUM(D68,D78)</f>
        <v>0</v>
      </c>
      <c r="E88" s="63">
        <f t="shared" si="22"/>
        <v>0</v>
      </c>
      <c r="F88" s="5">
        <f>SUM(C88:E88)</f>
        <v>430332.01</v>
      </c>
      <c r="G88" s="8"/>
    </row>
    <row r="89" spans="2:7" ht="15" customHeight="1">
      <c r="B89" s="1" t="s">
        <v>1</v>
      </c>
      <c r="C89" s="63">
        <f t="shared" ref="C89:E92" si="23">SUM(C69,C79)</f>
        <v>32920276.070000008</v>
      </c>
      <c r="D89" s="63">
        <f t="shared" si="23"/>
        <v>98296381.109999999</v>
      </c>
      <c r="E89" s="63">
        <f t="shared" si="23"/>
        <v>95487867.000000015</v>
      </c>
      <c r="F89" s="5">
        <f t="shared" ref="F89:F92" si="24">SUM(C89:E89)</f>
        <v>226704524.18000001</v>
      </c>
      <c r="G89" s="8"/>
    </row>
    <row r="90" spans="2:7" ht="15" customHeight="1">
      <c r="B90" s="1" t="s">
        <v>2</v>
      </c>
      <c r="C90" s="63">
        <f t="shared" si="23"/>
        <v>1449.4</v>
      </c>
      <c r="D90" s="63">
        <f t="shared" si="23"/>
        <v>487309.1</v>
      </c>
      <c r="E90" s="63">
        <f t="shared" si="23"/>
        <v>0</v>
      </c>
      <c r="F90" s="5">
        <f>SUM(C88:E88)</f>
        <v>430332.01</v>
      </c>
      <c r="G90" s="8"/>
    </row>
    <row r="91" spans="2:7" ht="15" customHeight="1">
      <c r="B91" s="1" t="s">
        <v>3</v>
      </c>
      <c r="C91" s="63">
        <f t="shared" si="23"/>
        <v>132547.63</v>
      </c>
      <c r="D91" s="63">
        <f t="shared" si="23"/>
        <v>0</v>
      </c>
      <c r="E91" s="63">
        <f t="shared" si="23"/>
        <v>568579.17999999993</v>
      </c>
      <c r="F91" s="5">
        <f t="shared" si="24"/>
        <v>701126.80999999994</v>
      </c>
      <c r="G91" s="8"/>
    </row>
    <row r="92" spans="2:7" ht="15" customHeight="1" thickBot="1">
      <c r="B92" s="1" t="s">
        <v>4</v>
      </c>
      <c r="C92" s="63">
        <f t="shared" si="23"/>
        <v>79842165.879999995</v>
      </c>
      <c r="D92" s="63">
        <f t="shared" si="23"/>
        <v>56735607.900000006</v>
      </c>
      <c r="E92" s="63">
        <f t="shared" si="23"/>
        <v>69168277.180000007</v>
      </c>
      <c r="F92" s="5">
        <f t="shared" si="24"/>
        <v>205746050.96000001</v>
      </c>
      <c r="G92" s="8"/>
    </row>
    <row r="93" spans="2:7" ht="16.5" thickBot="1">
      <c r="B93" s="6" t="s">
        <v>8</v>
      </c>
      <c r="C93" s="7">
        <f>SUM(C88:C92)</f>
        <v>113326770.99000001</v>
      </c>
      <c r="D93" s="7">
        <f>SUM(D88:D92)</f>
        <v>155519298.11000001</v>
      </c>
      <c r="E93" s="7">
        <f>SUM(E88:E92)</f>
        <v>165224723.36000001</v>
      </c>
      <c r="F93" s="51">
        <f>SUM(C93:E93)</f>
        <v>434070792.46000004</v>
      </c>
      <c r="G93" s="8"/>
    </row>
    <row r="94" spans="2:7">
      <c r="B94" s="33"/>
      <c r="C94" s="33"/>
      <c r="D94" s="33"/>
      <c r="E94" s="33"/>
      <c r="F94" s="38" t="s">
        <v>9</v>
      </c>
    </row>
    <row r="95" spans="2:7">
      <c r="B95" s="74"/>
      <c r="C95" s="74"/>
      <c r="D95" s="74"/>
      <c r="E95" s="74"/>
      <c r="F95" s="74"/>
    </row>
    <row r="96" spans="2:7">
      <c r="B96" s="23" t="s">
        <v>22</v>
      </c>
      <c r="C96" s="23"/>
      <c r="D96" s="23"/>
      <c r="E96" s="23"/>
      <c r="F96" s="23"/>
    </row>
    <row r="97" spans="2:7" ht="47.45" customHeight="1">
      <c r="B97" s="22" t="s">
        <v>20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7" ht="15" customHeight="1">
      <c r="B98" s="1" t="s">
        <v>0</v>
      </c>
      <c r="C98" s="63">
        <f>+'[2]Titolo2 SpeseIn C.capit.Miss.10'!$EG$61</f>
        <v>1527017.81</v>
      </c>
      <c r="D98" s="63">
        <f>+'[2]Titolo2 SpeseIn C.capit.Miss.10'!$EG$88</f>
        <v>0</v>
      </c>
      <c r="E98" s="63">
        <f>+'[2]Titolo2 SpeseIn C.capit.Miss.10'!$EG$137</f>
        <v>0</v>
      </c>
      <c r="F98" s="5">
        <f t="shared" ref="F98:F102" si="25">SUM(C98:E98)</f>
        <v>1527017.81</v>
      </c>
    </row>
    <row r="99" spans="2:7" ht="15" customHeight="1">
      <c r="B99" s="1" t="s">
        <v>1</v>
      </c>
      <c r="C99" s="63">
        <f>+'[2]Titolo2 SpeseIn C.capit.Miss.10'!$EI$61</f>
        <v>339651707.24000007</v>
      </c>
      <c r="D99" s="63">
        <f>+'[2]Titolo2 SpeseIn C.capit.Miss.10'!$EI$88</f>
        <v>161470475</v>
      </c>
      <c r="E99" s="63">
        <f>+'[2]Titolo2 SpeseIn C.capit.Miss.10'!$EI$137</f>
        <v>129139599.44999999</v>
      </c>
      <c r="F99" s="5">
        <f t="shared" si="25"/>
        <v>630261781.69000006</v>
      </c>
    </row>
    <row r="100" spans="2:7" ht="15" customHeight="1">
      <c r="B100" s="1" t="s">
        <v>2</v>
      </c>
      <c r="C100" s="63">
        <f>+'[2]Titolo2 SpeseIn C.capit.Miss.10'!$EK$61</f>
        <v>1116856.74</v>
      </c>
      <c r="D100" s="63">
        <f>+'[2]Titolo2 SpeseIn C.capit.Miss.10'!$EK$88</f>
        <v>1122535.52</v>
      </c>
      <c r="E100" s="63">
        <f>+'[2]Titolo2 SpeseIn C.capit.Miss.10'!$EK$137</f>
        <v>0</v>
      </c>
      <c r="F100" s="5">
        <f t="shared" si="25"/>
        <v>2239392.2599999998</v>
      </c>
    </row>
    <row r="101" spans="2:7" ht="15" customHeight="1">
      <c r="B101" s="1" t="s">
        <v>3</v>
      </c>
      <c r="C101" s="63">
        <f>+'[2]Titolo2 SpeseIn C.capit.Miss.10'!$EM$61</f>
        <v>208896.23</v>
      </c>
      <c r="D101" s="63">
        <f>+'[2]Titolo2 SpeseIn C.capit.Miss.10'!$EM$88</f>
        <v>0</v>
      </c>
      <c r="E101" s="63">
        <f>+'[2]Titolo2 SpeseIn C.capit.Miss.10'!$EM$137</f>
        <v>1124709.23</v>
      </c>
      <c r="F101" s="5">
        <f t="shared" si="25"/>
        <v>1333605.46</v>
      </c>
    </row>
    <row r="102" spans="2:7" ht="15" customHeight="1" thickBot="1">
      <c r="B102" s="1" t="s">
        <v>4</v>
      </c>
      <c r="C102" s="63">
        <f>+'[2]Titolo2 SpeseIn C.capit.Miss.10'!$EO$61</f>
        <v>415996943.62000006</v>
      </c>
      <c r="D102" s="63">
        <f>+'[2]Titolo2 SpeseIn C.capit.Miss.10'!$EO$88</f>
        <v>164866963.07999998</v>
      </c>
      <c r="E102" s="63">
        <f>+'[2]Titolo2 SpeseIn C.capit.Miss.10'!$EO$137</f>
        <v>179515759.18000001</v>
      </c>
      <c r="F102" s="5">
        <f t="shared" si="25"/>
        <v>760379665.88000011</v>
      </c>
    </row>
    <row r="103" spans="2:7" ht="16.5" thickBot="1">
      <c r="B103" s="6" t="s">
        <v>8</v>
      </c>
      <c r="C103" s="7">
        <f>SUM(C98:C102)</f>
        <v>758501421.6400001</v>
      </c>
      <c r="D103" s="7">
        <f t="shared" ref="D103:E103" si="26">SUM(D98:D102)</f>
        <v>327459973.60000002</v>
      </c>
      <c r="E103" s="7">
        <f t="shared" si="26"/>
        <v>309780067.86000001</v>
      </c>
      <c r="F103" s="51">
        <f>SUM(F98:F102)</f>
        <v>1395741463.1000001</v>
      </c>
      <c r="G103" s="8" t="s">
        <v>9</v>
      </c>
    </row>
    <row r="104" spans="2:7">
      <c r="F104" s="39" t="s">
        <v>9</v>
      </c>
    </row>
    <row r="105" spans="2:7">
      <c r="B105" s="75"/>
      <c r="C105" s="75"/>
      <c r="D105" s="75"/>
      <c r="E105" s="75"/>
      <c r="F105" s="75"/>
    </row>
    <row r="106" spans="2:7" ht="39" customHeight="1">
      <c r="B106" s="73" t="s">
        <v>47</v>
      </c>
      <c r="C106" s="73"/>
      <c r="D106" s="73"/>
      <c r="E106" s="73"/>
      <c r="F106" s="73"/>
      <c r="G106" s="25"/>
    </row>
    <row r="107" spans="2:7" ht="47.45" customHeight="1">
      <c r="B107" s="22" t="s">
        <v>20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7" ht="15" customHeight="1">
      <c r="B108" s="1" t="s">
        <v>0</v>
      </c>
      <c r="C108" s="63">
        <f>+'[2]Titolo2 SpeseIn C.capit.Miss.10'!$EV$61</f>
        <v>0</v>
      </c>
      <c r="D108" s="63">
        <f>+'[2]Titolo2 SpeseIn C.capit.Miss.10'!$EV$88</f>
        <v>0</v>
      </c>
      <c r="E108" s="63">
        <f>+'[2]Titolo2 SpeseIn C.capit.Miss.10'!$EV$137</f>
        <v>0</v>
      </c>
      <c r="F108" s="5">
        <f t="shared" ref="F108:F112" si="27">SUM(C108:E108)</f>
        <v>0</v>
      </c>
    </row>
    <row r="109" spans="2:7" ht="15" customHeight="1">
      <c r="B109" s="1" t="s">
        <v>1</v>
      </c>
      <c r="C109" s="63">
        <f>+'[2]Titolo2 SpeseIn C.capit.Miss.10'!$EX$61</f>
        <v>834692.99</v>
      </c>
      <c r="D109" s="63">
        <f>+'[2]Titolo2 SpeseIn C.capit.Miss.10'!$EX$88</f>
        <v>0</v>
      </c>
      <c r="E109" s="63">
        <f>+'[2]Titolo2 SpeseIn C.capit.Miss.10'!$EX$137</f>
        <v>0</v>
      </c>
      <c r="F109" s="5">
        <f t="shared" si="27"/>
        <v>834692.99</v>
      </c>
    </row>
    <row r="110" spans="2:7" ht="15" customHeight="1">
      <c r="B110" s="1" t="s">
        <v>2</v>
      </c>
      <c r="C110" s="63">
        <f>+'[2]Titolo2 SpeseIn C.capit.Miss.10'!$EZ$61</f>
        <v>0</v>
      </c>
      <c r="D110" s="63">
        <f>+'[2]Titolo2 SpeseIn C.capit.Miss.10'!$EZ$88</f>
        <v>0</v>
      </c>
      <c r="E110" s="63">
        <f>+'[2]Titolo2 SpeseIn C.capit.Miss.10'!$EZ$137</f>
        <v>0</v>
      </c>
      <c r="F110" s="5">
        <f t="shared" si="27"/>
        <v>0</v>
      </c>
    </row>
    <row r="111" spans="2:7" ht="15" customHeight="1">
      <c r="B111" s="1" t="s">
        <v>3</v>
      </c>
      <c r="C111" s="63">
        <f>+'[2]Titolo2 SpeseIn C.capit.Miss.10'!$FB$61</f>
        <v>0</v>
      </c>
      <c r="D111" s="63">
        <f>+'[2]Titolo2 SpeseIn C.capit.Miss.10'!$FB$88</f>
        <v>0</v>
      </c>
      <c r="E111" s="63">
        <f>+'[2]Titolo2 SpeseIn C.capit.Miss.10'!$FB$137</f>
        <v>116761.45</v>
      </c>
      <c r="F111" s="5">
        <f t="shared" si="27"/>
        <v>116761.45</v>
      </c>
    </row>
    <row r="112" spans="2:7" ht="15" customHeight="1" thickBot="1">
      <c r="B112" s="1" t="s">
        <v>4</v>
      </c>
      <c r="C112" s="63">
        <f>+'[2]Titolo2 SpeseIn C.capit.Miss.10'!$FD$61</f>
        <v>945937.45</v>
      </c>
      <c r="D112" s="63">
        <f>+'[2]Titolo2 SpeseIn C.capit.Miss.10'!$FD$88</f>
        <v>0</v>
      </c>
      <c r="E112" s="63">
        <f>+'[2]Titolo2 SpeseIn C.capit.Miss.10'!$FD$137</f>
        <v>77000</v>
      </c>
      <c r="F112" s="5">
        <f t="shared" si="27"/>
        <v>1022937.45</v>
      </c>
    </row>
    <row r="113" spans="2:8" ht="16.5" thickBot="1">
      <c r="B113" s="6" t="s">
        <v>8</v>
      </c>
      <c r="C113" s="7">
        <f>SUM(C108:C112)</f>
        <v>1780630.44</v>
      </c>
      <c r="D113" s="7">
        <f t="shared" ref="D113:E113" si="28">SUM(D108:D112)</f>
        <v>0</v>
      </c>
      <c r="E113" s="7">
        <f t="shared" si="28"/>
        <v>193761.45</v>
      </c>
      <c r="F113" s="51">
        <f>SUM(F108:F112)</f>
        <v>1974391.89</v>
      </c>
    </row>
    <row r="114" spans="2:8">
      <c r="F114" s="39" t="s">
        <v>9</v>
      </c>
    </row>
    <row r="115" spans="2:8">
      <c r="B115" s="74"/>
      <c r="C115" s="74"/>
      <c r="D115" s="74"/>
      <c r="E115" s="74"/>
      <c r="F115" s="74"/>
    </row>
    <row r="116" spans="2:8">
      <c r="B116" s="23" t="s">
        <v>80</v>
      </c>
      <c r="C116" s="24"/>
      <c r="D116" s="24"/>
      <c r="E116" s="24"/>
      <c r="F116" s="24"/>
    </row>
    <row r="117" spans="2:8" ht="46.9" customHeight="1">
      <c r="B117" s="22" t="s">
        <v>20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8" ht="15" customHeight="1">
      <c r="B118" s="1" t="s">
        <v>0</v>
      </c>
      <c r="C118" s="63">
        <f>SUM(C98,C108)</f>
        <v>1527017.81</v>
      </c>
      <c r="D118" s="63">
        <f t="shared" ref="D118:E118" si="29">SUM(D98,D108)</f>
        <v>0</v>
      </c>
      <c r="E118" s="63">
        <f t="shared" si="29"/>
        <v>0</v>
      </c>
      <c r="F118" s="5">
        <f t="shared" ref="F118:F122" si="30">SUM(C118:E118)</f>
        <v>1527017.81</v>
      </c>
      <c r="G118" s="8"/>
      <c r="H118" s="8"/>
    </row>
    <row r="119" spans="2:8" ht="15" customHeight="1">
      <c r="B119" s="1" t="s">
        <v>1</v>
      </c>
      <c r="C119" s="63">
        <f t="shared" ref="C119:E122" si="31">SUM(C99,C109)</f>
        <v>340486400.23000008</v>
      </c>
      <c r="D119" s="63">
        <f t="shared" si="31"/>
        <v>161470475</v>
      </c>
      <c r="E119" s="63">
        <f t="shared" si="31"/>
        <v>129139599.44999999</v>
      </c>
      <c r="F119" s="5">
        <f t="shared" si="30"/>
        <v>631096474.68000007</v>
      </c>
      <c r="G119" s="8"/>
      <c r="H119" s="8"/>
    </row>
    <row r="120" spans="2:8" ht="15" customHeight="1">
      <c r="B120" s="1" t="s">
        <v>2</v>
      </c>
      <c r="C120" s="63">
        <f t="shared" si="31"/>
        <v>1116856.74</v>
      </c>
      <c r="D120" s="63">
        <f t="shared" si="31"/>
        <v>1122535.52</v>
      </c>
      <c r="E120" s="63">
        <f t="shared" si="31"/>
        <v>0</v>
      </c>
      <c r="F120" s="5">
        <f t="shared" si="30"/>
        <v>2239392.2599999998</v>
      </c>
      <c r="G120" s="8"/>
      <c r="H120" s="8"/>
    </row>
    <row r="121" spans="2:8" ht="15" customHeight="1">
      <c r="B121" s="1" t="s">
        <v>3</v>
      </c>
      <c r="C121" s="63">
        <f t="shared" si="31"/>
        <v>208896.23</v>
      </c>
      <c r="D121" s="63">
        <f t="shared" si="31"/>
        <v>0</v>
      </c>
      <c r="E121" s="63">
        <f t="shared" si="31"/>
        <v>1241470.68</v>
      </c>
      <c r="F121" s="5">
        <f t="shared" si="30"/>
        <v>1450366.91</v>
      </c>
      <c r="G121" s="8"/>
      <c r="H121" s="8"/>
    </row>
    <row r="122" spans="2:8" ht="15" customHeight="1" thickBot="1">
      <c r="B122" s="1" t="s">
        <v>4</v>
      </c>
      <c r="C122" s="63">
        <f t="shared" si="31"/>
        <v>416942881.07000005</v>
      </c>
      <c r="D122" s="63">
        <f t="shared" si="31"/>
        <v>164866963.07999998</v>
      </c>
      <c r="E122" s="63">
        <f t="shared" si="31"/>
        <v>179592759.18000001</v>
      </c>
      <c r="F122" s="5">
        <f t="shared" si="30"/>
        <v>761402603.33000016</v>
      </c>
      <c r="G122" s="8"/>
      <c r="H122" s="8"/>
    </row>
    <row r="123" spans="2:8" ht="16.5" thickBot="1">
      <c r="B123" s="6" t="s">
        <v>8</v>
      </c>
      <c r="C123" s="7">
        <f>SUM(C118:C122)</f>
        <v>760282052.08000016</v>
      </c>
      <c r="D123" s="7">
        <f t="shared" ref="D123:E123" si="32">SUM(D118:D122)</f>
        <v>327459973.60000002</v>
      </c>
      <c r="E123" s="7">
        <f t="shared" si="32"/>
        <v>309973829.31</v>
      </c>
      <c r="F123" s="51">
        <f>SUM(F118:F122)</f>
        <v>1397715854.9900002</v>
      </c>
      <c r="G123" s="8"/>
    </row>
    <row r="124" spans="2:8">
      <c r="B124" s="9" t="s">
        <v>11</v>
      </c>
      <c r="C124" s="9"/>
      <c r="D124" s="9"/>
      <c r="F124" s="39" t="s">
        <v>9</v>
      </c>
      <c r="G124" s="8"/>
    </row>
    <row r="125" spans="2:8">
      <c r="B125" s="9" t="s">
        <v>23</v>
      </c>
      <c r="C125" s="9"/>
      <c r="D125" s="9"/>
      <c r="F125" s="8" t="s">
        <v>9</v>
      </c>
      <c r="G125" s="8"/>
    </row>
    <row r="126" spans="2:8">
      <c r="C126" s="8" t="s">
        <v>9</v>
      </c>
      <c r="D126" s="8" t="s">
        <v>9</v>
      </c>
      <c r="E126" s="8" t="s">
        <v>9</v>
      </c>
    </row>
  </sheetData>
  <mergeCells count="23">
    <mergeCell ref="B35:F35"/>
    <mergeCell ref="B36:F36"/>
    <mergeCell ref="B4:F4"/>
    <mergeCell ref="B5:F5"/>
    <mergeCell ref="B6:F6"/>
    <mergeCell ref="B15:F15"/>
    <mergeCell ref="B16:F16"/>
    <mergeCell ref="B106:F106"/>
    <mergeCell ref="B76:F76"/>
    <mergeCell ref="B115:F115"/>
    <mergeCell ref="B3:F3"/>
    <mergeCell ref="B86:F86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25:F25"/>
    <mergeCell ref="B26:F26"/>
  </mergeCells>
  <pageMargins left="0.70866141732283472" right="0.70866141732283472" top="1.3385826771653544" bottom="1.7322834645669292" header="0.31496062992125984" footer="0.31496062992125984"/>
  <pageSetup paperSize="8" scale="86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92"/>
  <sheetViews>
    <sheetView zoomScaleNormal="100" workbookViewId="0"/>
  </sheetViews>
  <sheetFormatPr defaultColWidth="8.85546875" defaultRowHeight="15"/>
  <cols>
    <col min="1" max="1" width="8.85546875" style="18"/>
    <col min="2" max="2" width="50.7109375" style="18" customWidth="1"/>
    <col min="3" max="3" width="27" style="18" customWidth="1"/>
    <col min="4" max="4" width="25.140625" style="18" customWidth="1"/>
    <col min="5" max="5" width="20.7109375" style="18" customWidth="1"/>
    <col min="6" max="6" width="30.7109375" style="18" customWidth="1"/>
    <col min="7" max="7" width="20.42578125" style="18" customWidth="1"/>
    <col min="8" max="16384" width="8.85546875" style="18"/>
  </cols>
  <sheetData>
    <row r="2" spans="2:7">
      <c r="B2" s="78" t="s">
        <v>103</v>
      </c>
      <c r="C2" s="78"/>
      <c r="D2" s="78"/>
      <c r="E2" s="78"/>
      <c r="F2" s="78"/>
    </row>
    <row r="3" spans="2:7">
      <c r="B3" s="79" t="s">
        <v>25</v>
      </c>
      <c r="C3" s="79"/>
      <c r="D3" s="79"/>
      <c r="E3" s="79"/>
      <c r="F3" s="79"/>
    </row>
    <row r="4" spans="2:7">
      <c r="B4" s="26"/>
      <c r="C4" s="26"/>
      <c r="D4" s="26"/>
      <c r="E4" s="26"/>
      <c r="F4" s="26"/>
      <c r="G4" s="26"/>
    </row>
    <row r="5" spans="2:7">
      <c r="B5" s="80" t="s">
        <v>48</v>
      </c>
      <c r="C5" s="80"/>
      <c r="D5" s="80"/>
      <c r="E5" s="80"/>
      <c r="F5" s="80"/>
    </row>
    <row r="6" spans="2:7" ht="31.5">
      <c r="B6" s="22" t="s">
        <v>26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27</v>
      </c>
      <c r="C7" s="54">
        <f>+'[2]Titolo1 Spese corr. cod.Miss.12'!$B$61</f>
        <v>65651619.870000005</v>
      </c>
      <c r="D7" s="54">
        <f>+'[2]Titolo1 Spese corr. cod.Miss.12'!$B$88</f>
        <v>92964530.640000001</v>
      </c>
      <c r="E7" s="54">
        <f>+'[2]Titolo1 Spese corr. cod.Miss.12'!$B$137</f>
        <v>41386742.790000007</v>
      </c>
      <c r="F7" s="19">
        <f t="shared" ref="F7:F8" si="0">SUM(C7:E7)</f>
        <v>200002893.30000001</v>
      </c>
    </row>
    <row r="8" spans="2:7" ht="16.5" thickBot="1">
      <c r="B8" s="1" t="s">
        <v>28</v>
      </c>
      <c r="C8" s="54">
        <f>+'[2]Titolo1 Spese corr. cod.Miss.12'!$D$61</f>
        <v>63687210.422399998</v>
      </c>
      <c r="D8" s="54">
        <f>+'[2]Titolo1 Spese corr. cod.Miss.12'!$D$88</f>
        <v>84302947.950000003</v>
      </c>
      <c r="E8" s="54">
        <f>+'[2]Titolo1 Spese corr. cod.Miss.12'!$D$137</f>
        <v>41903701.579999998</v>
      </c>
      <c r="F8" s="19">
        <f t="shared" si="0"/>
        <v>189893859.95239997</v>
      </c>
    </row>
    <row r="9" spans="2:7" ht="16.5" thickBot="1">
      <c r="B9" s="6" t="s">
        <v>8</v>
      </c>
      <c r="C9" s="52">
        <f>SUM(C7:C8)</f>
        <v>129338830.2924</v>
      </c>
      <c r="D9" s="52">
        <f>SUM(D7:D8)</f>
        <v>177267478.59</v>
      </c>
      <c r="E9" s="52">
        <f>SUM(E7:E8)</f>
        <v>83290444.370000005</v>
      </c>
      <c r="F9" s="53">
        <f>SUM(F7:F8)</f>
        <v>389896753.25239998</v>
      </c>
      <c r="G9" s="20"/>
    </row>
    <row r="10" spans="2:7" ht="15.75">
      <c r="B10" s="27"/>
      <c r="C10" s="28"/>
      <c r="D10" s="28"/>
      <c r="E10" s="28"/>
      <c r="F10" s="28"/>
      <c r="G10" s="20"/>
    </row>
    <row r="11" spans="2:7">
      <c r="G11" s="20"/>
    </row>
    <row r="12" spans="2:7">
      <c r="B12" s="77" t="s">
        <v>49</v>
      </c>
      <c r="C12" s="77"/>
      <c r="D12" s="77"/>
      <c r="E12" s="77"/>
      <c r="F12" s="77"/>
    </row>
    <row r="13" spans="2:7" ht="31.5">
      <c r="B13" s="22" t="s">
        <v>26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27</v>
      </c>
      <c r="C14" s="54">
        <f>+'[2]Titolo1 Spese corr. cod.Miss.12'!$I$61</f>
        <v>51303599.130000003</v>
      </c>
      <c r="D14" s="54">
        <f>+'[2]Titolo1 Spese corr. cod.Miss.12'!$I$88</f>
        <v>46220927.930000007</v>
      </c>
      <c r="E14" s="54">
        <f>+'[2]Titolo1 Spese corr. cod.Miss.12'!$I$137</f>
        <v>37937446.119999997</v>
      </c>
      <c r="F14" s="19">
        <f t="shared" ref="F14:F15" si="1">SUM(C14:E14)</f>
        <v>135461973.18000001</v>
      </c>
    </row>
    <row r="15" spans="2:7" ht="16.5" thickBot="1">
      <c r="B15" s="1" t="s">
        <v>28</v>
      </c>
      <c r="C15" s="54">
        <f>+'[2]Titolo1 Spese corr. cod.Miss.12'!$K$61</f>
        <v>50230784.799999997</v>
      </c>
      <c r="D15" s="54">
        <f>+'[2]Titolo1 Spese corr. cod.Miss.12'!$K$88</f>
        <v>12196040.140000001</v>
      </c>
      <c r="E15" s="54">
        <f>+'[2]Titolo1 Spese corr. cod.Miss.12'!$K$137</f>
        <v>511004</v>
      </c>
      <c r="F15" s="19">
        <f t="shared" si="1"/>
        <v>62937828.939999998</v>
      </c>
    </row>
    <row r="16" spans="2:7" ht="16.5" thickBot="1">
      <c r="B16" s="6" t="s">
        <v>8</v>
      </c>
      <c r="C16" s="52">
        <f>SUM(C14:C15)</f>
        <v>101534383.93000001</v>
      </c>
      <c r="D16" s="52">
        <f>SUM(D14:D15)</f>
        <v>58416968.070000008</v>
      </c>
      <c r="E16" s="52">
        <f>SUM(E14:E15)</f>
        <v>38448450.119999997</v>
      </c>
      <c r="F16" s="53">
        <f>SUM(F14:F15)</f>
        <v>198399802.12</v>
      </c>
    </row>
    <row r="17" spans="2:7" ht="13.5" customHeight="1">
      <c r="B17" s="27"/>
      <c r="C17" s="28"/>
      <c r="D17" s="28"/>
      <c r="E17" s="28"/>
      <c r="F17" s="28"/>
    </row>
    <row r="18" spans="2:7" ht="12.75" customHeight="1"/>
    <row r="19" spans="2:7">
      <c r="B19" s="80" t="s">
        <v>81</v>
      </c>
      <c r="C19" s="80"/>
      <c r="D19" s="80"/>
      <c r="E19" s="80"/>
      <c r="F19" s="80"/>
    </row>
    <row r="20" spans="2:7" ht="31.5">
      <c r="B20" s="22" t="s">
        <v>26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1" t="s">
        <v>27</v>
      </c>
      <c r="C21" s="54">
        <f>SUM(C7,C14)</f>
        <v>116955219</v>
      </c>
      <c r="D21" s="54">
        <f t="shared" ref="D21:E21" si="2">SUM(D7,D14)</f>
        <v>139185458.56999999</v>
      </c>
      <c r="E21" s="54">
        <f t="shared" si="2"/>
        <v>79324188.909999996</v>
      </c>
      <c r="F21" s="19">
        <f t="shared" ref="F21:F22" si="3">SUM(C21:E21)</f>
        <v>335464866.48000002</v>
      </c>
    </row>
    <row r="22" spans="2:7" ht="16.5" thickBot="1">
      <c r="B22" s="1" t="s">
        <v>28</v>
      </c>
      <c r="C22" s="54">
        <f>SUM(C8,C15)</f>
        <v>113917995.22239999</v>
      </c>
      <c r="D22" s="54">
        <f t="shared" ref="D22:E22" si="4">SUM(D8,D15)</f>
        <v>96498988.090000004</v>
      </c>
      <c r="E22" s="54">
        <f t="shared" si="4"/>
        <v>42414705.579999998</v>
      </c>
      <c r="F22" s="19">
        <f t="shared" si="3"/>
        <v>252831688.89239997</v>
      </c>
    </row>
    <row r="23" spans="2:7" ht="16.5" thickBot="1">
      <c r="B23" s="6" t="s">
        <v>8</v>
      </c>
      <c r="C23" s="52">
        <f>SUM(C21:C22)</f>
        <v>230873214.22240001</v>
      </c>
      <c r="D23" s="52">
        <f>SUM(D21:D22)</f>
        <v>235684446.66</v>
      </c>
      <c r="E23" s="52">
        <f>SUM(E21:E22)</f>
        <v>121738894.48999999</v>
      </c>
      <c r="F23" s="53">
        <f>SUM(F21:F22)</f>
        <v>588296555.37240005</v>
      </c>
      <c r="G23" s="20" t="s">
        <v>9</v>
      </c>
    </row>
    <row r="24" spans="2:7" ht="15.75">
      <c r="B24" s="27"/>
      <c r="C24" s="28"/>
      <c r="D24" s="28"/>
      <c r="E24" s="28"/>
      <c r="F24" s="28"/>
    </row>
    <row r="25" spans="2:7" ht="15.75">
      <c r="B25" s="27"/>
      <c r="C25" s="28"/>
      <c r="D25" s="28"/>
      <c r="E25" s="28"/>
      <c r="F25" s="28"/>
    </row>
    <row r="26" spans="2:7">
      <c r="B26" s="80" t="s">
        <v>12</v>
      </c>
      <c r="C26" s="80"/>
      <c r="D26" s="80"/>
      <c r="E26" s="80"/>
      <c r="F26" s="80"/>
    </row>
    <row r="27" spans="2:7" ht="31.5">
      <c r="B27" s="22" t="s">
        <v>26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1" t="s">
        <v>27</v>
      </c>
      <c r="C28" s="54">
        <f>+'[2]Titolo1 Spese corr. cod.Miss.12'!$W$61</f>
        <v>48691079.399999999</v>
      </c>
      <c r="D28" s="54">
        <f>+'[2]Titolo1 Spese corr. cod.Miss.12'!$W$88</f>
        <v>50438960.600000001</v>
      </c>
      <c r="E28" s="54">
        <f>+'[2]Titolo1 Spese corr. cod.Miss.12'!$W$137</f>
        <v>22665927.640000001</v>
      </c>
      <c r="F28" s="19">
        <f t="shared" ref="F28:F29" si="5">SUM(C28:E28)</f>
        <v>121795967.64</v>
      </c>
    </row>
    <row r="29" spans="2:7" ht="16.5" thickBot="1">
      <c r="B29" s="1" t="s">
        <v>28</v>
      </c>
      <c r="C29" s="54">
        <f>+'[2]Titolo1 Spese corr. cod.Miss.12'!$Y$61</f>
        <v>48476582.4124</v>
      </c>
      <c r="D29" s="54">
        <f>+'[2]Titolo1 Spese corr. cod.Miss.12'!$Y$88</f>
        <v>60095825.280000001</v>
      </c>
      <c r="E29" s="54">
        <f>+'[2]Titolo1 Spese corr. cod.Miss.12'!$Y$137</f>
        <v>22515476.260000002</v>
      </c>
      <c r="F29" s="19">
        <f t="shared" si="5"/>
        <v>131087883.95240001</v>
      </c>
      <c r="G29" s="20" t="s">
        <v>9</v>
      </c>
    </row>
    <row r="30" spans="2:7" ht="16.5" thickBot="1">
      <c r="B30" s="6" t="s">
        <v>8</v>
      </c>
      <c r="C30" s="52">
        <f>SUM(C28:C29)</f>
        <v>97167661.812399998</v>
      </c>
      <c r="D30" s="52">
        <f>SUM(D28:D29)</f>
        <v>110534785.88</v>
      </c>
      <c r="E30" s="52">
        <f>SUM(E28:E29)</f>
        <v>45181403.900000006</v>
      </c>
      <c r="F30" s="53">
        <f>SUM(F28:F29)</f>
        <v>252883851.59240001</v>
      </c>
      <c r="G30" s="20" t="s">
        <v>9</v>
      </c>
    </row>
    <row r="31" spans="2:7" ht="15.75">
      <c r="B31" s="27"/>
      <c r="C31" s="28"/>
      <c r="D31" s="28"/>
      <c r="E31" s="28"/>
      <c r="F31" s="28"/>
      <c r="G31" s="20"/>
    </row>
    <row r="32" spans="2:7">
      <c r="G32" s="20" t="s">
        <v>9</v>
      </c>
    </row>
    <row r="33" spans="2:7">
      <c r="B33" s="77" t="s">
        <v>50</v>
      </c>
      <c r="C33" s="77"/>
      <c r="D33" s="77"/>
      <c r="E33" s="77"/>
      <c r="F33" s="77"/>
    </row>
    <row r="34" spans="2:7" ht="31.5">
      <c r="B34" s="22" t="s">
        <v>26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7" ht="15.75">
      <c r="B35" s="1" t="s">
        <v>27</v>
      </c>
      <c r="C35" s="54">
        <f>+'[2]Titolo1 Spese corr. cod.Miss.12'!$AD$61</f>
        <v>37720305.129999995</v>
      </c>
      <c r="D35" s="54">
        <f>+'[2]Titolo1 Spese corr. cod.Miss.12'!$AD$88</f>
        <v>33564378.850000001</v>
      </c>
      <c r="E35" s="54">
        <f>+'[2]Titolo1 Spese corr. cod.Miss.12'!$AD$137</f>
        <v>25612313.870000001</v>
      </c>
      <c r="F35" s="19">
        <f t="shared" ref="F35:F36" si="6">SUM(C35:E35)</f>
        <v>96896997.849999994</v>
      </c>
    </row>
    <row r="36" spans="2:7" ht="16.5" thickBot="1">
      <c r="B36" s="1" t="s">
        <v>28</v>
      </c>
      <c r="C36" s="54">
        <f>+'[2]Titolo1 Spese corr. cod.Miss.12'!$AF$61</f>
        <v>39434740.68</v>
      </c>
      <c r="D36" s="54">
        <f>+'[2]Titolo1 Spese corr. cod.Miss.12'!$AF$88</f>
        <v>9151110.6199999992</v>
      </c>
      <c r="E36" s="54">
        <f>+'[2]Titolo1 Spese corr. cod.Miss.12'!$AF$137</f>
        <v>136245.53999999998</v>
      </c>
      <c r="F36" s="19">
        <f t="shared" si="6"/>
        <v>48722096.839999996</v>
      </c>
    </row>
    <row r="37" spans="2:7" ht="16.5" thickBot="1">
      <c r="B37" s="6" t="s">
        <v>8</v>
      </c>
      <c r="C37" s="52">
        <f>SUM(C35:C36)</f>
        <v>77155045.810000002</v>
      </c>
      <c r="D37" s="52">
        <f>SUM(D35:D36)</f>
        <v>42715489.469999999</v>
      </c>
      <c r="E37" s="52">
        <f>SUM(E35:E36)</f>
        <v>25748559.41</v>
      </c>
      <c r="F37" s="53">
        <f>SUM(F35:F36)</f>
        <v>145619094.69</v>
      </c>
    </row>
    <row r="38" spans="2:7" ht="15.75">
      <c r="B38" s="27"/>
      <c r="C38" s="28"/>
      <c r="D38" s="28"/>
      <c r="E38" s="28"/>
      <c r="F38" s="28"/>
    </row>
    <row r="40" spans="2:7">
      <c r="B40" s="77" t="s">
        <v>82</v>
      </c>
      <c r="C40" s="77"/>
      <c r="D40" s="77"/>
      <c r="E40" s="77"/>
      <c r="F40" s="77"/>
    </row>
    <row r="41" spans="2:7" ht="31.5">
      <c r="B41" s="22" t="s">
        <v>26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5.75">
      <c r="B42" s="1" t="s">
        <v>27</v>
      </c>
      <c r="C42" s="54">
        <f>SUM(C28,C35)</f>
        <v>86411384.530000001</v>
      </c>
      <c r="D42" s="54">
        <f t="shared" ref="D42:E42" si="7">SUM(D28,D35)</f>
        <v>84003339.450000003</v>
      </c>
      <c r="E42" s="54">
        <f t="shared" si="7"/>
        <v>48278241.510000005</v>
      </c>
      <c r="F42" s="19">
        <f t="shared" ref="F42:F43" si="8">SUM(C42:E42)</f>
        <v>218692965.49000001</v>
      </c>
    </row>
    <row r="43" spans="2:7" ht="16.5" thickBot="1">
      <c r="B43" s="1" t="s">
        <v>28</v>
      </c>
      <c r="C43" s="54">
        <f>SUM(C29,C36)</f>
        <v>87911323.092399999</v>
      </c>
      <c r="D43" s="54">
        <f t="shared" ref="D43:E43" si="9">SUM(D29,D36)</f>
        <v>69246935.900000006</v>
      </c>
      <c r="E43" s="54">
        <f t="shared" si="9"/>
        <v>22651721.800000001</v>
      </c>
      <c r="F43" s="19">
        <f t="shared" si="8"/>
        <v>179809980.7924</v>
      </c>
    </row>
    <row r="44" spans="2:7" ht="16.5" thickBot="1">
      <c r="B44" s="6" t="s">
        <v>8</v>
      </c>
      <c r="C44" s="52">
        <f>SUM(C42:C43)</f>
        <v>174322707.62239999</v>
      </c>
      <c r="D44" s="52">
        <f>SUM(D42:D43)</f>
        <v>153250275.35000002</v>
      </c>
      <c r="E44" s="52">
        <f>SUM(E42:E43)</f>
        <v>70929963.310000002</v>
      </c>
      <c r="F44" s="53">
        <f>SUM(F42:F43)</f>
        <v>398502946.28240001</v>
      </c>
      <c r="G44" s="20" t="s">
        <v>9</v>
      </c>
    </row>
    <row r="45" spans="2:7" ht="15.75">
      <c r="B45" s="27"/>
      <c r="C45" s="28"/>
      <c r="D45" s="28"/>
      <c r="E45" s="28"/>
      <c r="F45" s="28"/>
    </row>
    <row r="46" spans="2:7" ht="15.75">
      <c r="B46" s="27"/>
      <c r="C46" s="28"/>
      <c r="D46" s="28"/>
      <c r="E46" s="28"/>
      <c r="F46" s="28"/>
    </row>
    <row r="47" spans="2:7">
      <c r="B47" s="77" t="s">
        <v>51</v>
      </c>
      <c r="C47" s="77"/>
      <c r="D47" s="77"/>
      <c r="E47" s="77"/>
      <c r="F47" s="77"/>
    </row>
    <row r="48" spans="2:7" ht="31.5">
      <c r="B48" s="22" t="s">
        <v>26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54">
        <f>+'[2]Titolo1 Spese corr. cod.Miss.12'!$AR$61</f>
        <v>18322069.870000001</v>
      </c>
      <c r="D49" s="54">
        <f>+'[2]Titolo1 Spese corr. cod.Miss.12'!$AR$88</f>
        <v>23968456.23</v>
      </c>
      <c r="E49" s="54">
        <f>+'[2]Titolo1 Spese corr. cod.Miss.12'!$AR$137</f>
        <v>11896778.890000001</v>
      </c>
      <c r="F49" s="19">
        <f t="shared" ref="F49:F50" si="10">SUM(C49:E49)</f>
        <v>54187304.990000002</v>
      </c>
    </row>
    <row r="50" spans="2:6" ht="16.5" thickBot="1">
      <c r="B50" s="1" t="s">
        <v>28</v>
      </c>
      <c r="C50" s="54">
        <f>+'[2]Titolo1 Spese corr. cod.Miss.12'!$AT$61</f>
        <v>13525467.269999998</v>
      </c>
      <c r="D50" s="54">
        <f>+'[2]Titolo1 Spese corr. cod.Miss.12'!$AT$88</f>
        <v>16883254.780000001</v>
      </c>
      <c r="E50" s="54">
        <f>+'[2]Titolo1 Spese corr. cod.Miss.12'!$AT$137</f>
        <v>12527287.93</v>
      </c>
      <c r="F50" s="19">
        <f t="shared" si="10"/>
        <v>42936009.979999997</v>
      </c>
    </row>
    <row r="51" spans="2:6" ht="16.5" thickBot="1">
      <c r="B51" s="6" t="s">
        <v>8</v>
      </c>
      <c r="C51" s="52">
        <f>SUM(C49:C50)</f>
        <v>31847537.140000001</v>
      </c>
      <c r="D51" s="52">
        <f>SUM(D49:D50)</f>
        <v>40851711.010000005</v>
      </c>
      <c r="E51" s="52">
        <f>SUM(E49:E50)</f>
        <v>24424066.82</v>
      </c>
      <c r="F51" s="53">
        <f>SUM(F49:F50)</f>
        <v>97123314.969999999</v>
      </c>
    </row>
    <row r="52" spans="2:6" ht="15.75">
      <c r="B52" s="27"/>
      <c r="C52" s="28"/>
      <c r="D52" s="28"/>
      <c r="E52" s="28"/>
      <c r="F52" s="28"/>
    </row>
    <row r="54" spans="2:6">
      <c r="B54" s="77" t="s">
        <v>52</v>
      </c>
      <c r="C54" s="77"/>
      <c r="D54" s="77"/>
      <c r="E54" s="77"/>
      <c r="F54" s="77"/>
    </row>
    <row r="55" spans="2:6" ht="31.5">
      <c r="B55" s="22" t="s">
        <v>26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54">
        <f>+'[2]Titolo1 Spese corr. cod.Miss.12'!$AY$61</f>
        <v>7236027.7200000007</v>
      </c>
      <c r="D56" s="54">
        <f>+'[2]Titolo1 Spese corr. cod.Miss.12'!$AY$88</f>
        <v>6489117.0600000005</v>
      </c>
      <c r="E56" s="54">
        <f>+'[2]Titolo1 Spese corr. cod.Miss.12'!$AY$137</f>
        <v>13289019.719999999</v>
      </c>
      <c r="F56" s="19">
        <f t="shared" ref="F56:F57" si="11">SUM(C56:E56)</f>
        <v>27014164.5</v>
      </c>
    </row>
    <row r="57" spans="2:6" ht="16.5" thickBot="1">
      <c r="B57" s="1" t="s">
        <v>28</v>
      </c>
      <c r="C57" s="54">
        <f>+'[2]Titolo1 Spese corr. cod.Miss.12'!$BA$61</f>
        <v>11846035</v>
      </c>
      <c r="D57" s="54">
        <f>+'[2]Titolo1 Spese corr. cod.Miss.12'!$BA$88</f>
        <v>3304732.56</v>
      </c>
      <c r="E57" s="54">
        <f>+'[2]Titolo1 Spese corr. cod.Miss.12'!$BA$137</f>
        <v>219208.63</v>
      </c>
      <c r="F57" s="19">
        <f t="shared" si="11"/>
        <v>15369976.190000001</v>
      </c>
    </row>
    <row r="58" spans="2:6" ht="16.5" thickBot="1">
      <c r="B58" s="6" t="s">
        <v>8</v>
      </c>
      <c r="C58" s="52">
        <f>SUM(C56:C57)</f>
        <v>19082062.719999999</v>
      </c>
      <c r="D58" s="52">
        <f>SUM(D56:D57)</f>
        <v>9793849.620000001</v>
      </c>
      <c r="E58" s="52">
        <f>SUM(E56:E57)</f>
        <v>13508228.35</v>
      </c>
      <c r="F58" s="53">
        <f>SUM(F56:F57)</f>
        <v>42384140.689999998</v>
      </c>
    </row>
    <row r="59" spans="2:6" ht="15.75">
      <c r="B59" s="27"/>
      <c r="C59" s="28"/>
      <c r="D59" s="28"/>
      <c r="E59" s="28"/>
      <c r="F59" s="28"/>
    </row>
    <row r="61" spans="2:6">
      <c r="B61" s="77" t="s">
        <v>83</v>
      </c>
      <c r="C61" s="77"/>
      <c r="D61" s="77"/>
      <c r="E61" s="77"/>
      <c r="F61" s="77"/>
    </row>
    <row r="62" spans="2:6" ht="31.5">
      <c r="B62" s="22" t="s">
        <v>26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54">
        <f>SUM(C49,C56)</f>
        <v>25558097.590000004</v>
      </c>
      <c r="D63" s="54">
        <f t="shared" ref="D63:E63" si="12">SUM(D49,D56)</f>
        <v>30457573.289999999</v>
      </c>
      <c r="E63" s="54">
        <f t="shared" si="12"/>
        <v>25185798.609999999</v>
      </c>
      <c r="F63" s="19">
        <f t="shared" ref="F63:F64" si="13">SUM(C63:E63)</f>
        <v>81201469.49000001</v>
      </c>
    </row>
    <row r="64" spans="2:6" ht="16.5" thickBot="1">
      <c r="B64" s="1" t="s">
        <v>28</v>
      </c>
      <c r="C64" s="54">
        <f>SUM(C50,C57)</f>
        <v>25371502.269999996</v>
      </c>
      <c r="D64" s="54">
        <f t="shared" ref="D64:E64" si="14">SUM(D50,D57)</f>
        <v>20187987.34</v>
      </c>
      <c r="E64" s="54">
        <f t="shared" si="14"/>
        <v>12746496.560000001</v>
      </c>
      <c r="F64" s="19">
        <f t="shared" si="13"/>
        <v>58305986.170000002</v>
      </c>
    </row>
    <row r="65" spans="2:7" ht="16.5" thickBot="1">
      <c r="B65" s="6" t="s">
        <v>8</v>
      </c>
      <c r="C65" s="52">
        <f>SUM(C63:C64)</f>
        <v>50929599.859999999</v>
      </c>
      <c r="D65" s="52">
        <f>SUM(D63:D64)</f>
        <v>50645560.629999995</v>
      </c>
      <c r="E65" s="52">
        <f>SUM(E63:E64)</f>
        <v>37932295.170000002</v>
      </c>
      <c r="F65" s="53">
        <f>SUM(F63:F64)</f>
        <v>139507455.66000003</v>
      </c>
      <c r="G65" s="20" t="s">
        <v>9</v>
      </c>
    </row>
    <row r="66" spans="2:7" ht="15.75">
      <c r="B66" s="27"/>
      <c r="C66" s="28"/>
      <c r="D66" s="28"/>
      <c r="E66" s="28"/>
      <c r="F66" s="28"/>
      <c r="G66" s="20" t="s">
        <v>9</v>
      </c>
    </row>
    <row r="67" spans="2:7" ht="15.75">
      <c r="B67" s="27"/>
      <c r="C67" s="28"/>
      <c r="D67" s="28"/>
      <c r="E67" s="28"/>
      <c r="F67" s="28"/>
    </row>
    <row r="68" spans="2:7">
      <c r="B68" s="77" t="s">
        <v>53</v>
      </c>
      <c r="C68" s="77"/>
      <c r="D68" s="77"/>
      <c r="E68" s="77"/>
      <c r="F68" s="77"/>
    </row>
    <row r="69" spans="2:7" ht="31.5">
      <c r="B69" s="22" t="s">
        <v>26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7" ht="15.75">
      <c r="B70" s="1" t="s">
        <v>27</v>
      </c>
      <c r="C70" s="54">
        <f>+'[2]Titolo1 Spese corr. cod.Miss.12'!$BM$61</f>
        <v>67013149.269999996</v>
      </c>
      <c r="D70" s="54">
        <f>+'[2]Titolo1 Spese corr. cod.Miss.12'!$BM$88</f>
        <v>74407416.829999998</v>
      </c>
      <c r="E70" s="54">
        <f>+'[2]Titolo1 Spese corr. cod.Miss.12'!$BM$137</f>
        <v>38164855.75999999</v>
      </c>
      <c r="F70" s="19">
        <f t="shared" ref="F70:F71" si="15">SUM(C70:E70)</f>
        <v>179585421.85999998</v>
      </c>
      <c r="G70" s="20"/>
    </row>
    <row r="71" spans="2:7" ht="16.5" thickBot="1">
      <c r="B71" s="1" t="s">
        <v>28</v>
      </c>
      <c r="C71" s="54">
        <f>+'[2]Titolo1 Spese corr. cod.Miss.12'!$BO$61</f>
        <v>62002049.682399996</v>
      </c>
      <c r="D71" s="54">
        <f>+'[2]Titolo1 Spese corr. cod.Miss.12'!$BO$88</f>
        <v>76979080.060000002</v>
      </c>
      <c r="E71" s="54">
        <f>+'[2]Titolo1 Spese corr. cod.Miss.12'!$BO$137</f>
        <v>36704970.840000004</v>
      </c>
      <c r="F71" s="19">
        <f t="shared" si="15"/>
        <v>175686100.58239999</v>
      </c>
      <c r="G71" s="20"/>
    </row>
    <row r="72" spans="2:7" ht="16.5" thickBot="1">
      <c r="B72" s="6" t="s">
        <v>8</v>
      </c>
      <c r="C72" s="52">
        <f>SUM(C70:C71)</f>
        <v>129015198.9524</v>
      </c>
      <c r="D72" s="52">
        <f>SUM(D70:D71)</f>
        <v>151386496.88999999</v>
      </c>
      <c r="E72" s="52">
        <f>SUM(E70:E71)</f>
        <v>74869826.599999994</v>
      </c>
      <c r="F72" s="53">
        <f>SUM(F70:F71)</f>
        <v>355271522.44239998</v>
      </c>
      <c r="G72" s="20"/>
    </row>
    <row r="73" spans="2:7" ht="15.75">
      <c r="B73" s="27"/>
      <c r="C73" s="28"/>
      <c r="D73" s="28"/>
      <c r="E73" s="28"/>
      <c r="F73" s="28"/>
      <c r="G73" s="20"/>
    </row>
    <row r="75" spans="2:7">
      <c r="B75" s="77" t="s">
        <v>54</v>
      </c>
      <c r="C75" s="77"/>
      <c r="D75" s="77"/>
      <c r="E75" s="77"/>
      <c r="F75" s="77"/>
    </row>
    <row r="76" spans="2:7" ht="31.5">
      <c r="B76" s="22" t="s">
        <v>26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7" ht="15.75">
      <c r="B77" s="1" t="s">
        <v>27</v>
      </c>
      <c r="C77" s="54">
        <f>+'[2]Titolo1 Spese corr. cod.Miss.12'!$BT$61</f>
        <v>44956332.850000001</v>
      </c>
      <c r="D77" s="54">
        <f>+'[2]Titolo1 Spese corr. cod.Miss.12'!$BT$88</f>
        <v>40053495.910000004</v>
      </c>
      <c r="E77" s="54">
        <f>+'[2]Titolo1 Spese corr. cod.Miss.12'!$BT$137</f>
        <v>39816096.490000002</v>
      </c>
      <c r="F77" s="19">
        <f t="shared" ref="F77:F78" si="16">SUM(C77:E77)</f>
        <v>124825925.25</v>
      </c>
      <c r="G77" s="20"/>
    </row>
    <row r="78" spans="2:7" ht="16.5" thickBot="1">
      <c r="B78" s="1" t="s">
        <v>28</v>
      </c>
      <c r="C78" s="54">
        <f>+'[2]Titolo1 Spese corr. cod.Miss.12'!$BV$61</f>
        <v>51280775.68</v>
      </c>
      <c r="D78" s="54">
        <f>+'[2]Titolo1 Spese corr. cod.Miss.12'!$BV$88</f>
        <v>12455843.18</v>
      </c>
      <c r="E78" s="54">
        <f>+'[2]Titolo1 Spese corr. cod.Miss.12'!$BV$137</f>
        <v>355454.17</v>
      </c>
      <c r="F78" s="19">
        <f t="shared" si="16"/>
        <v>64092073.030000001</v>
      </c>
      <c r="G78" s="20"/>
    </row>
    <row r="79" spans="2:7" ht="16.5" thickBot="1">
      <c r="B79" s="6" t="s">
        <v>8</v>
      </c>
      <c r="C79" s="52">
        <f>SUM(C77:C78)</f>
        <v>96237108.530000001</v>
      </c>
      <c r="D79" s="52">
        <f>SUM(D77:D78)</f>
        <v>52509339.090000004</v>
      </c>
      <c r="E79" s="52">
        <f>SUM(E77:E78)</f>
        <v>40171550.660000004</v>
      </c>
      <c r="F79" s="53">
        <f>SUM(F77:F78)</f>
        <v>188917998.28</v>
      </c>
    </row>
    <row r="80" spans="2:7" ht="15.75">
      <c r="B80" s="27"/>
      <c r="C80" s="28"/>
      <c r="D80" s="28"/>
      <c r="E80" s="28"/>
      <c r="F80" s="28"/>
    </row>
    <row r="82" spans="2:7">
      <c r="B82" s="77" t="s">
        <v>84</v>
      </c>
      <c r="C82" s="77"/>
      <c r="D82" s="77"/>
      <c r="E82" s="77"/>
      <c r="F82" s="77"/>
    </row>
    <row r="83" spans="2:7" ht="31.5">
      <c r="B83" s="22" t="s">
        <v>26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7" ht="15.75">
      <c r="B84" s="1" t="s">
        <v>27</v>
      </c>
      <c r="C84" s="54">
        <f>SUM(C70,C77)</f>
        <v>111969482.12</v>
      </c>
      <c r="D84" s="54">
        <f t="shared" ref="D84:E84" si="17">SUM(D70,D77)</f>
        <v>114460912.74000001</v>
      </c>
      <c r="E84" s="54">
        <f t="shared" si="17"/>
        <v>77980952.25</v>
      </c>
      <c r="F84" s="19">
        <f t="shared" ref="F84:F85" si="18">SUM(C84:E84)</f>
        <v>304411347.11000001</v>
      </c>
      <c r="G84" s="20"/>
    </row>
    <row r="85" spans="2:7" ht="16.5" thickBot="1">
      <c r="B85" s="1" t="s">
        <v>28</v>
      </c>
      <c r="C85" s="54">
        <f>SUM(C71,C78)</f>
        <v>113282825.3624</v>
      </c>
      <c r="D85" s="54">
        <f t="shared" ref="D85:E85" si="19">SUM(D71,D78)</f>
        <v>89434923.24000001</v>
      </c>
      <c r="E85" s="54">
        <f t="shared" si="19"/>
        <v>37060425.010000005</v>
      </c>
      <c r="F85" s="19">
        <f t="shared" si="18"/>
        <v>239778173.6124</v>
      </c>
      <c r="G85" s="20"/>
    </row>
    <row r="86" spans="2:7" ht="16.5" thickBot="1">
      <c r="B86" s="6" t="s">
        <v>8</v>
      </c>
      <c r="C86" s="52">
        <f>SUM(C84:C85)</f>
        <v>225252307.4824</v>
      </c>
      <c r="D86" s="52">
        <f t="shared" ref="D86:E86" si="20">SUM(D84:D85)</f>
        <v>203895835.98000002</v>
      </c>
      <c r="E86" s="52">
        <f t="shared" si="20"/>
        <v>115041377.26000001</v>
      </c>
      <c r="F86" s="53">
        <f>SUM(F84:F85)</f>
        <v>544189520.72239995</v>
      </c>
      <c r="G86" s="20"/>
    </row>
    <row r="87" spans="2:7">
      <c r="B87" s="21" t="s">
        <v>11</v>
      </c>
      <c r="C87" s="21"/>
      <c r="D87" s="21"/>
      <c r="E87" s="21" t="s">
        <v>9</v>
      </c>
      <c r="F87" s="37"/>
    </row>
    <row r="88" spans="2:7">
      <c r="B88" s="21" t="s">
        <v>23</v>
      </c>
      <c r="C88" s="21"/>
      <c r="D88" s="21"/>
      <c r="E88" s="21"/>
      <c r="F88" s="20" t="s">
        <v>9</v>
      </c>
    </row>
    <row r="89" spans="2:7">
      <c r="C89" s="20" t="s">
        <v>9</v>
      </c>
    </row>
    <row r="90" spans="2:7">
      <c r="C90" s="20" t="s">
        <v>9</v>
      </c>
      <c r="D90" s="20" t="s">
        <v>9</v>
      </c>
      <c r="E90" s="20" t="s">
        <v>9</v>
      </c>
    </row>
    <row r="91" spans="2:7">
      <c r="C91" s="18" t="s">
        <v>9</v>
      </c>
    </row>
    <row r="92" spans="2:7">
      <c r="C92" s="18" t="s">
        <v>9</v>
      </c>
    </row>
  </sheetData>
  <mergeCells count="14">
    <mergeCell ref="B2:F2"/>
    <mergeCell ref="B3:F3"/>
    <mergeCell ref="B5:F5"/>
    <mergeCell ref="B40:F40"/>
    <mergeCell ref="B19:F19"/>
    <mergeCell ref="B26:F26"/>
    <mergeCell ref="B33:F33"/>
    <mergeCell ref="B12:F12"/>
    <mergeCell ref="B54:F54"/>
    <mergeCell ref="B47:F47"/>
    <mergeCell ref="B82:F82"/>
    <mergeCell ref="B61:F61"/>
    <mergeCell ref="B68:F68"/>
    <mergeCell ref="B75:F75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88"/>
  <sheetViews>
    <sheetView zoomScaleNormal="100" workbookViewId="0"/>
  </sheetViews>
  <sheetFormatPr defaultColWidth="8.85546875" defaultRowHeight="15"/>
  <cols>
    <col min="1" max="1" width="8.85546875" style="18"/>
    <col min="2" max="2" width="50.7109375" style="18" customWidth="1"/>
    <col min="3" max="5" width="26.7109375" style="18" customWidth="1"/>
    <col min="6" max="6" width="30.7109375" style="18" customWidth="1"/>
    <col min="7" max="16384" width="8.85546875" style="18"/>
  </cols>
  <sheetData>
    <row r="2" spans="2:6">
      <c r="B2" s="78" t="s">
        <v>104</v>
      </c>
      <c r="C2" s="78"/>
      <c r="D2" s="78"/>
      <c r="E2" s="78"/>
      <c r="F2" s="78"/>
    </row>
    <row r="3" spans="2:6">
      <c r="B3" s="79" t="s">
        <v>25</v>
      </c>
      <c r="C3" s="79"/>
      <c r="D3" s="79"/>
      <c r="E3" s="79"/>
      <c r="F3" s="79"/>
    </row>
    <row r="5" spans="2:6">
      <c r="B5" s="69" t="s">
        <v>42</v>
      </c>
      <c r="C5" s="76"/>
      <c r="D5" s="76"/>
      <c r="E5" s="76"/>
      <c r="F5" s="76"/>
    </row>
    <row r="6" spans="2:6" ht="31.5">
      <c r="B6" s="22" t="s">
        <v>29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27</v>
      </c>
      <c r="C7" s="54">
        <f>+'[2]Titolo2 SpeseIn C.Capit.Miss.12'!$B$61</f>
        <v>498886.72</v>
      </c>
      <c r="D7" s="54">
        <f>+'[2]Titolo2 SpeseIn C.Capit.Miss.12'!$B$88</f>
        <v>1536671.37</v>
      </c>
      <c r="E7" s="54">
        <f>+'[2]Titolo2 SpeseIn C.Capit.Miss.12'!$B$137</f>
        <v>582491.41</v>
      </c>
      <c r="F7" s="19">
        <f t="shared" ref="F7:F8" si="0">SUM(C7:E7)</f>
        <v>2618049.5</v>
      </c>
    </row>
    <row r="8" spans="2:6" ht="16.5" thickBot="1">
      <c r="B8" s="1" t="s">
        <v>28</v>
      </c>
      <c r="C8" s="54">
        <f>+'[2]Titolo2 SpeseIn C.Capit.Miss.12'!$D$61</f>
        <v>4674790.9399999995</v>
      </c>
      <c r="D8" s="54">
        <f>+'[2]Titolo2 SpeseIn C.Capit.Miss.12'!$D$88</f>
        <v>1730368.61</v>
      </c>
      <c r="E8" s="54">
        <f>+'[2]Titolo2 SpeseIn C.Capit.Miss.12'!$D$137</f>
        <v>450798.78</v>
      </c>
      <c r="F8" s="19">
        <f t="shared" si="0"/>
        <v>6855958.3300000001</v>
      </c>
    </row>
    <row r="9" spans="2:6" ht="16.5" thickBot="1">
      <c r="B9" s="6" t="s">
        <v>8</v>
      </c>
      <c r="C9" s="52">
        <f>SUM(C7:C8)</f>
        <v>5173677.6599999992</v>
      </c>
      <c r="D9" s="52">
        <f>SUM(D7:D8)</f>
        <v>3267039.9800000004</v>
      </c>
      <c r="E9" s="52">
        <f>SUM(E7:E8)</f>
        <v>1033290.1900000001</v>
      </c>
      <c r="F9" s="53">
        <f>SUM(F7:F8)</f>
        <v>9474007.8300000001</v>
      </c>
    </row>
    <row r="10" spans="2:6" ht="15.75">
      <c r="B10" s="27"/>
      <c r="C10" s="28"/>
      <c r="D10" s="28"/>
      <c r="E10" s="28"/>
      <c r="F10" s="28"/>
    </row>
    <row r="12" spans="2:6">
      <c r="B12" s="69" t="s">
        <v>45</v>
      </c>
      <c r="C12" s="76"/>
      <c r="D12" s="76"/>
      <c r="E12" s="76"/>
      <c r="F12" s="76"/>
    </row>
    <row r="13" spans="2:6" ht="31.5">
      <c r="B13" s="22" t="s">
        <v>29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27</v>
      </c>
      <c r="C14" s="54">
        <f>+'[2]Titolo2 SpeseIn C.Capit.Miss.12'!$I$61</f>
        <v>0</v>
      </c>
      <c r="D14" s="54">
        <f>+'[2]Titolo2 SpeseIn C.Capit.Miss.12'!$I$88</f>
        <v>195716.23</v>
      </c>
      <c r="E14" s="54">
        <f>+'[2]Titolo2 SpeseIn C.Capit.Miss.12'!$I$137</f>
        <v>0</v>
      </c>
      <c r="F14" s="19">
        <f t="shared" ref="F14:F15" si="1">SUM(C14:E14)</f>
        <v>195716.23</v>
      </c>
    </row>
    <row r="15" spans="2:6" ht="16.5" thickBot="1">
      <c r="B15" s="1" t="s">
        <v>28</v>
      </c>
      <c r="C15" s="54">
        <f>+'[2]Titolo2 SpeseIn C.Capit.Miss.12'!$K$61</f>
        <v>1730</v>
      </c>
      <c r="D15" s="54">
        <f>+'[2]Titolo2 SpeseIn C.Capit.Miss.12'!$K$88</f>
        <v>0</v>
      </c>
      <c r="E15" s="54">
        <f>+'[2]Titolo2 SpeseIn C.Capit.Miss.12'!$K$137</f>
        <v>0</v>
      </c>
      <c r="F15" s="19">
        <f t="shared" si="1"/>
        <v>1730</v>
      </c>
    </row>
    <row r="16" spans="2:6" ht="16.5" thickBot="1">
      <c r="B16" s="6" t="s">
        <v>8</v>
      </c>
      <c r="C16" s="52">
        <f>SUM(C14:C15)</f>
        <v>1730</v>
      </c>
      <c r="D16" s="52">
        <f t="shared" ref="D16:E16" si="2">SUM(D14:D15)</f>
        <v>195716.23</v>
      </c>
      <c r="E16" s="52">
        <f t="shared" si="2"/>
        <v>0</v>
      </c>
      <c r="F16" s="53">
        <f>SUM(F14:F15)</f>
        <v>197446.23</v>
      </c>
    </row>
    <row r="17" spans="2:6" ht="15.75">
      <c r="B17" s="27"/>
      <c r="C17" s="28"/>
      <c r="D17" s="28"/>
      <c r="E17" s="28"/>
      <c r="F17" s="28"/>
    </row>
    <row r="19" spans="2:6">
      <c r="B19" s="69" t="s">
        <v>77</v>
      </c>
      <c r="C19" s="69"/>
      <c r="D19" s="69"/>
      <c r="E19" s="69"/>
      <c r="F19" s="69"/>
    </row>
    <row r="20" spans="2:6" ht="31.5">
      <c r="B20" s="22" t="s">
        <v>29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27</v>
      </c>
      <c r="C21" s="54">
        <f>SUM(C7,C14)</f>
        <v>498886.72</v>
      </c>
      <c r="D21" s="54">
        <f t="shared" ref="D21:E21" si="3">SUM(D7,D14)</f>
        <v>1732387.6</v>
      </c>
      <c r="E21" s="54">
        <f t="shared" si="3"/>
        <v>582491.41</v>
      </c>
      <c r="F21" s="19">
        <f t="shared" ref="F21:F22" si="4">SUM(C21:E21)</f>
        <v>2813765.7300000004</v>
      </c>
    </row>
    <row r="22" spans="2:6" ht="16.5" thickBot="1">
      <c r="B22" s="1" t="s">
        <v>28</v>
      </c>
      <c r="C22" s="54">
        <f>SUM(C8,C15)</f>
        <v>4676520.9399999995</v>
      </c>
      <c r="D22" s="54">
        <f t="shared" ref="D22:E22" si="5">SUM(D8,D15)</f>
        <v>1730368.61</v>
      </c>
      <c r="E22" s="54">
        <f t="shared" si="5"/>
        <v>450798.78</v>
      </c>
      <c r="F22" s="19">
        <f t="shared" si="4"/>
        <v>6857688.3300000001</v>
      </c>
    </row>
    <row r="23" spans="2:6" ht="16.5" thickBot="1">
      <c r="B23" s="6" t="s">
        <v>8</v>
      </c>
      <c r="C23" s="52">
        <f>SUM(C21:C22)</f>
        <v>5175407.6599999992</v>
      </c>
      <c r="D23" s="52">
        <f t="shared" ref="D23:E23" si="6">SUM(D21:D22)</f>
        <v>3462756.21</v>
      </c>
      <c r="E23" s="52">
        <f t="shared" si="6"/>
        <v>1033290.1900000001</v>
      </c>
      <c r="F23" s="53">
        <f>SUM(F21:F22)</f>
        <v>9671454.0600000005</v>
      </c>
    </row>
    <row r="24" spans="2:6" ht="15.75">
      <c r="B24" s="27"/>
      <c r="C24" s="28"/>
      <c r="D24" s="28"/>
      <c r="E24" s="28"/>
      <c r="F24" s="28"/>
    </row>
    <row r="25" spans="2:6" ht="15.75">
      <c r="B25" s="27"/>
      <c r="C25" s="28"/>
      <c r="D25" s="28"/>
      <c r="E25" s="28"/>
      <c r="F25" s="28"/>
    </row>
    <row r="26" spans="2:6">
      <c r="B26" s="69" t="s">
        <v>43</v>
      </c>
      <c r="C26" s="76"/>
      <c r="D26" s="76"/>
      <c r="E26" s="76"/>
      <c r="F26" s="76"/>
    </row>
    <row r="27" spans="2:6" ht="31.5">
      <c r="B27" s="22" t="s">
        <v>29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27</v>
      </c>
      <c r="C28" s="54">
        <f>+'[2]Titolo2 SpeseIn C.Capit.Miss.12'!$W$61</f>
        <v>160847.25</v>
      </c>
      <c r="D28" s="54">
        <f>+'[2]Titolo2 SpeseIn C.Capit.Miss.12'!$W$88</f>
        <v>1299228.9400000002</v>
      </c>
      <c r="E28" s="54">
        <f>+'[2]Titolo2 SpeseIn C.Capit.Miss.12'!$W$146</f>
        <v>0</v>
      </c>
      <c r="F28" s="19">
        <f t="shared" ref="F28:F29" si="7">SUM(C28:E28)</f>
        <v>1460076.1900000002</v>
      </c>
    </row>
    <row r="29" spans="2:6" ht="16.5" thickBot="1">
      <c r="B29" s="1" t="s">
        <v>28</v>
      </c>
      <c r="C29" s="54">
        <f>+'[2]Titolo2 SpeseIn C.Capit.Miss.12'!$Y$61</f>
        <v>3833603.3699999996</v>
      </c>
      <c r="D29" s="54">
        <f>+'[2]Titolo2 SpeseIn C.Capit.Miss.12'!$Y$88</f>
        <v>1231681.45</v>
      </c>
      <c r="E29" s="54">
        <f>+'[2]Titolo2 SpeseIn C.Capit.Miss.12'!$Y$146</f>
        <v>0</v>
      </c>
      <c r="F29" s="19">
        <f t="shared" si="7"/>
        <v>5065284.8199999994</v>
      </c>
    </row>
    <row r="30" spans="2:6" ht="16.5" thickBot="1">
      <c r="B30" s="6" t="s">
        <v>8</v>
      </c>
      <c r="C30" s="52">
        <f>SUM(C28:C29)</f>
        <v>3994450.6199999996</v>
      </c>
      <c r="D30" s="52">
        <f t="shared" ref="D30:E30" si="8">SUM(D28:D29)</f>
        <v>2530910.39</v>
      </c>
      <c r="E30" s="52">
        <f t="shared" si="8"/>
        <v>0</v>
      </c>
      <c r="F30" s="53">
        <f>SUM(F28:F29)</f>
        <v>6525361.0099999998</v>
      </c>
    </row>
    <row r="31" spans="2:6" ht="15.75">
      <c r="B31" s="27"/>
      <c r="C31" s="28"/>
      <c r="D31" s="28"/>
      <c r="E31" s="28"/>
      <c r="F31" s="28"/>
    </row>
    <row r="33" spans="2:6">
      <c r="B33" s="69" t="s">
        <v>44</v>
      </c>
      <c r="C33" s="69"/>
      <c r="D33" s="69"/>
      <c r="E33" s="69"/>
      <c r="F33" s="69"/>
    </row>
    <row r="34" spans="2:6" ht="31.5">
      <c r="B34" s="22" t="s">
        <v>29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27</v>
      </c>
      <c r="C35" s="54">
        <f>+'[2]Titolo2 SpeseIn C.Capit.Miss.12'!$AD$61</f>
        <v>0</v>
      </c>
      <c r="D35" s="54">
        <f>+'[2]Titolo2 SpeseIn C.Capit.Miss.12'!$AD$88</f>
        <v>140733.14000000001</v>
      </c>
      <c r="E35" s="54">
        <f>+'[2]Titolo2 SpeseIn C.Capit.Miss.12'!$AD$137</f>
        <v>0</v>
      </c>
      <c r="F35" s="19">
        <f t="shared" ref="F35:F36" si="9">SUM(C35:E35)</f>
        <v>140733.14000000001</v>
      </c>
    </row>
    <row r="36" spans="2:6" ht="16.5" thickBot="1">
      <c r="B36" s="1" t="s">
        <v>28</v>
      </c>
      <c r="C36" s="54">
        <f>+'[2]Titolo2 SpeseIn C.Capit.Miss.12'!$AF$61</f>
        <v>300</v>
      </c>
      <c r="D36" s="54">
        <f>+'[2]Titolo2 SpeseIn C.Capit.Miss.12'!$AF$88</f>
        <v>0</v>
      </c>
      <c r="E36" s="54">
        <f>+'[2]Titolo2 SpeseIn C.Capit.Miss.12'!$AF$137</f>
        <v>0</v>
      </c>
      <c r="F36" s="19">
        <f t="shared" si="9"/>
        <v>300</v>
      </c>
    </row>
    <row r="37" spans="2:6" ht="16.5" thickBot="1">
      <c r="B37" s="6" t="s">
        <v>8</v>
      </c>
      <c r="C37" s="52">
        <f>SUM(C35:C36)</f>
        <v>300</v>
      </c>
      <c r="D37" s="52">
        <f t="shared" ref="D37:E37" si="10">SUM(D35:D36)</f>
        <v>140733.14000000001</v>
      </c>
      <c r="E37" s="52">
        <f t="shared" si="10"/>
        <v>0</v>
      </c>
      <c r="F37" s="53">
        <f>SUM(F35:F36)</f>
        <v>141033.14000000001</v>
      </c>
    </row>
    <row r="38" spans="2:6" ht="15.75">
      <c r="B38" s="27"/>
      <c r="C38" s="28"/>
      <c r="D38" s="28"/>
      <c r="E38" s="28"/>
      <c r="F38" s="28"/>
    </row>
    <row r="40" spans="2:6">
      <c r="B40" s="69" t="s">
        <v>85</v>
      </c>
      <c r="C40" s="76"/>
      <c r="D40" s="76"/>
      <c r="E40" s="76"/>
      <c r="F40" s="76"/>
    </row>
    <row r="41" spans="2:6" ht="31.5">
      <c r="B41" s="22" t="s">
        <v>29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27</v>
      </c>
      <c r="C42" s="54">
        <f>SUM(C28,C35)</f>
        <v>160847.25</v>
      </c>
      <c r="D42" s="54">
        <f t="shared" ref="D42:E42" si="11">SUM(D28,D35)</f>
        <v>1439962.08</v>
      </c>
      <c r="E42" s="54">
        <f t="shared" si="11"/>
        <v>0</v>
      </c>
      <c r="F42" s="19">
        <f t="shared" ref="F42:F43" si="12">SUM(C42:E42)</f>
        <v>1600809.33</v>
      </c>
    </row>
    <row r="43" spans="2:6" ht="16.5" thickBot="1">
      <c r="B43" s="1" t="s">
        <v>28</v>
      </c>
      <c r="C43" s="54">
        <f>SUM(C29,C36)</f>
        <v>3833903.3699999996</v>
      </c>
      <c r="D43" s="54">
        <f t="shared" ref="D43:E43" si="13">SUM(D29,D36)</f>
        <v>1231681.45</v>
      </c>
      <c r="E43" s="54">
        <f t="shared" si="13"/>
        <v>0</v>
      </c>
      <c r="F43" s="19">
        <f t="shared" si="12"/>
        <v>5065584.8199999994</v>
      </c>
    </row>
    <row r="44" spans="2:6" ht="16.5" thickBot="1">
      <c r="B44" s="6" t="s">
        <v>8</v>
      </c>
      <c r="C44" s="52">
        <f>SUM(C42:C43)</f>
        <v>3994750.6199999996</v>
      </c>
      <c r="D44" s="52">
        <f t="shared" ref="D44:E44" si="14">SUM(D42:D43)</f>
        <v>2671643.5300000003</v>
      </c>
      <c r="E44" s="52">
        <f t="shared" si="14"/>
        <v>0</v>
      </c>
      <c r="F44" s="53">
        <f>SUM(F42:F43)</f>
        <v>6666394.1499999994</v>
      </c>
    </row>
    <row r="45" spans="2:6" ht="15.75">
      <c r="B45" s="27"/>
      <c r="C45" s="28"/>
      <c r="D45" s="28"/>
      <c r="E45" s="28"/>
      <c r="F45" s="28"/>
    </row>
    <row r="46" spans="2:6" ht="15.75">
      <c r="B46" s="27"/>
      <c r="C46" s="28"/>
      <c r="D46" s="28"/>
      <c r="E46" s="28"/>
      <c r="F46" s="28"/>
    </row>
    <row r="47" spans="2:6">
      <c r="B47" s="69" t="s">
        <v>21</v>
      </c>
      <c r="C47" s="69"/>
      <c r="D47" s="69"/>
      <c r="E47" s="69"/>
      <c r="F47" s="69"/>
    </row>
    <row r="48" spans="2:6" ht="31.5">
      <c r="B48" s="22" t="s">
        <v>29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54">
        <f>+'[2]Titolo2 SpeseIn C.Capit.Miss.12'!$AR$61</f>
        <v>530638.30000000005</v>
      </c>
      <c r="D49" s="54">
        <f>+'[2]Titolo2 SpeseIn C.Capit.Miss.12'!$AR$88</f>
        <v>413528.83</v>
      </c>
      <c r="E49" s="54">
        <f>+'[2]Titolo2 SpeseIn C.Capit.Miss.12'!$AR$137</f>
        <v>1015281.7000000001</v>
      </c>
      <c r="F49" s="19">
        <f t="shared" ref="F49:F50" si="15">SUM(C49:E49)</f>
        <v>1959448.83</v>
      </c>
    </row>
    <row r="50" spans="2:6" ht="16.5" thickBot="1">
      <c r="B50" s="1" t="s">
        <v>28</v>
      </c>
      <c r="C50" s="54">
        <f>+'[2]Titolo2 SpeseIn C.Capit.Miss.12'!$AT$61</f>
        <v>660997.48</v>
      </c>
      <c r="D50" s="54">
        <f>+'[2]Titolo2 SpeseIn C.Capit.Miss.12'!$AT$88</f>
        <v>1931424.6700000002</v>
      </c>
      <c r="E50" s="54">
        <f>+'[2]Titolo2 SpeseIn C.Capit.Miss.12'!$AT$137</f>
        <v>655052.6</v>
      </c>
      <c r="F50" s="19">
        <f t="shared" si="15"/>
        <v>3247474.7500000005</v>
      </c>
    </row>
    <row r="51" spans="2:6" ht="16.5" thickBot="1">
      <c r="B51" s="6" t="s">
        <v>8</v>
      </c>
      <c r="C51" s="52">
        <f>SUM(C49:C50)</f>
        <v>1191635.78</v>
      </c>
      <c r="D51" s="52">
        <f t="shared" ref="D51:E51" si="16">SUM(D49:D50)</f>
        <v>2344953.5</v>
      </c>
      <c r="E51" s="52">
        <f t="shared" si="16"/>
        <v>1670334.3</v>
      </c>
      <c r="F51" s="53">
        <f>SUM(F49:F50)</f>
        <v>5206923.58</v>
      </c>
    </row>
    <row r="52" spans="2:6" ht="15.75">
      <c r="B52" s="27"/>
      <c r="C52" s="28"/>
      <c r="D52" s="28"/>
      <c r="E52" s="28"/>
      <c r="F52" s="28"/>
    </row>
    <row r="54" spans="2:6">
      <c r="B54" s="73" t="s">
        <v>46</v>
      </c>
      <c r="C54" s="73"/>
      <c r="D54" s="73"/>
      <c r="E54" s="73"/>
      <c r="F54" s="73"/>
    </row>
    <row r="55" spans="2:6" ht="31.5">
      <c r="B55" s="22" t="s">
        <v>29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54">
        <f>+'[2]Titolo2 SpeseIn C.Capit.Miss.12'!$AY$61</f>
        <v>0</v>
      </c>
      <c r="D56" s="54">
        <f>+'[2]Titolo2 SpeseIn C.Capit.Miss.12'!$AY$88</f>
        <v>65695.600000000006</v>
      </c>
      <c r="E56" s="54">
        <f>+'[2]Titolo2 SpeseIn C.Capit.Miss.12'!$AY$137</f>
        <v>0</v>
      </c>
      <c r="F56" s="19">
        <f t="shared" ref="F56:F57" si="17">SUM(C56:E56)</f>
        <v>65695.600000000006</v>
      </c>
    </row>
    <row r="57" spans="2:6" ht="16.5" thickBot="1">
      <c r="B57" s="1" t="s">
        <v>28</v>
      </c>
      <c r="C57" s="54">
        <f>+'[2]Titolo2 SpeseIn C.Capit.Miss.12'!$BA$61</f>
        <v>0</v>
      </c>
      <c r="D57" s="54">
        <f>+'[2]Titolo2 SpeseIn C.Capit.Miss.12'!$BA$88</f>
        <v>0</v>
      </c>
      <c r="E57" s="54">
        <f>+'[2]Titolo2 SpeseIn C.Capit.Miss.12'!$BA$137</f>
        <v>0</v>
      </c>
      <c r="F57" s="19">
        <f t="shared" si="17"/>
        <v>0</v>
      </c>
    </row>
    <row r="58" spans="2:6" ht="16.5" thickBot="1">
      <c r="B58" s="6" t="s">
        <v>8</v>
      </c>
      <c r="C58" s="52">
        <f>SUM(C56:C57)</f>
        <v>0</v>
      </c>
      <c r="D58" s="52">
        <f t="shared" ref="D58:E58" si="18">SUM(D56:D57)</f>
        <v>65695.600000000006</v>
      </c>
      <c r="E58" s="52">
        <f t="shared" si="18"/>
        <v>0</v>
      </c>
      <c r="F58" s="53">
        <f>SUM(F56:F57)</f>
        <v>65695.600000000006</v>
      </c>
    </row>
    <row r="59" spans="2:6" ht="15.75">
      <c r="B59" s="27"/>
      <c r="C59" s="28"/>
      <c r="D59" s="28"/>
      <c r="E59" s="28"/>
      <c r="F59" s="28"/>
    </row>
    <row r="61" spans="2:6">
      <c r="B61" s="69" t="s">
        <v>86</v>
      </c>
      <c r="C61" s="69"/>
      <c r="D61" s="69"/>
      <c r="E61" s="69"/>
      <c r="F61" s="69"/>
    </row>
    <row r="62" spans="2:6" ht="31.5">
      <c r="B62" s="22" t="s">
        <v>29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54">
        <f>SUM(C49,C56)</f>
        <v>530638.30000000005</v>
      </c>
      <c r="D63" s="54">
        <f t="shared" ref="D63:E63" si="19">SUM(D49,D56)</f>
        <v>479224.43000000005</v>
      </c>
      <c r="E63" s="54">
        <f t="shared" si="19"/>
        <v>1015281.7000000001</v>
      </c>
      <c r="F63" s="19">
        <f t="shared" ref="F63:F64" si="20">SUM(C63:E63)</f>
        <v>2025144.4300000002</v>
      </c>
    </row>
    <row r="64" spans="2:6" ht="16.5" thickBot="1">
      <c r="B64" s="1" t="s">
        <v>28</v>
      </c>
      <c r="C64" s="54">
        <f>SUM(C50,C57)</f>
        <v>660997.48</v>
      </c>
      <c r="D64" s="54">
        <f t="shared" ref="D64:E64" si="21">SUM(D50,D57)</f>
        <v>1931424.6700000002</v>
      </c>
      <c r="E64" s="54">
        <f t="shared" si="21"/>
        <v>655052.6</v>
      </c>
      <c r="F64" s="19">
        <f t="shared" si="20"/>
        <v>3247474.7500000005</v>
      </c>
    </row>
    <row r="65" spans="2:6" ht="16.5" thickBot="1">
      <c r="B65" s="6" t="s">
        <v>8</v>
      </c>
      <c r="C65" s="52">
        <f>SUM(C63:C64)</f>
        <v>1191635.78</v>
      </c>
      <c r="D65" s="52">
        <f>SUM(D63:D64)</f>
        <v>2410649.1</v>
      </c>
      <c r="E65" s="52">
        <f>SUM(E63:E64)</f>
        <v>1670334.3</v>
      </c>
      <c r="F65" s="53">
        <f>SUM(F63:F64)</f>
        <v>5272619.1800000006</v>
      </c>
    </row>
    <row r="66" spans="2:6" ht="15.75">
      <c r="B66" s="27"/>
      <c r="C66" s="28"/>
      <c r="D66" s="28"/>
      <c r="E66" s="28"/>
      <c r="F66" s="28"/>
    </row>
    <row r="67" spans="2:6" ht="15.75">
      <c r="B67" s="27"/>
      <c r="C67" s="28"/>
      <c r="D67" s="28"/>
      <c r="E67" s="28"/>
      <c r="F67" s="28"/>
    </row>
    <row r="68" spans="2:6" ht="13.15" customHeight="1">
      <c r="B68" s="69" t="s">
        <v>22</v>
      </c>
      <c r="C68" s="69"/>
      <c r="D68" s="69"/>
      <c r="E68" s="69"/>
      <c r="F68" s="69"/>
    </row>
    <row r="69" spans="2:6" ht="31.5">
      <c r="B69" s="22" t="s">
        <v>29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27</v>
      </c>
      <c r="C70" s="54">
        <f>+'[2]Titolo2 SpeseIn C.Capit.Miss.12'!$BM$61</f>
        <v>637499.6100000001</v>
      </c>
      <c r="D70" s="54">
        <f>+'[2]Titolo2 SpeseIn C.Capit.Miss.12'!$BM$88</f>
        <v>1712757.7700000003</v>
      </c>
      <c r="E70" s="54">
        <f>+'[2]Titolo2 SpeseIn C.Capit.Miss.12'!$BM$137</f>
        <v>465505.91000000003</v>
      </c>
      <c r="F70" s="19">
        <f t="shared" ref="F70:F71" si="22">SUM(C70:E70)</f>
        <v>2815763.2900000005</v>
      </c>
    </row>
    <row r="71" spans="2:6" ht="16.5" thickBot="1">
      <c r="B71" s="1" t="s">
        <v>28</v>
      </c>
      <c r="C71" s="54">
        <f>+'[2]Titolo2 SpeseIn C.Capit.Miss.12'!$BO$61</f>
        <v>4494600.8500000006</v>
      </c>
      <c r="D71" s="54">
        <f>+'[2]Titolo2 SpeseIn C.Capit.Miss.12'!$BO$88</f>
        <v>3163106.12</v>
      </c>
      <c r="E71" s="54">
        <f>+'[2]Titolo2 SpeseIn C.Capit.Miss.12'!$BO$137</f>
        <v>226649.27000000002</v>
      </c>
      <c r="F71" s="19">
        <f t="shared" si="22"/>
        <v>7884356.2400000002</v>
      </c>
    </row>
    <row r="72" spans="2:6" ht="16.5" thickBot="1">
      <c r="B72" s="6" t="s">
        <v>8</v>
      </c>
      <c r="C72" s="52">
        <f>SUM(C70:C71)</f>
        <v>5132100.4600000009</v>
      </c>
      <c r="D72" s="52">
        <f t="shared" ref="D72:E72" si="23">SUM(D70:D71)</f>
        <v>4875863.8900000006</v>
      </c>
      <c r="E72" s="52">
        <f t="shared" si="23"/>
        <v>692155.18</v>
      </c>
      <c r="F72" s="53">
        <f>SUM(F70:F71)</f>
        <v>10700119.530000001</v>
      </c>
    </row>
    <row r="73" spans="2:6" ht="15.75">
      <c r="B73" s="27"/>
      <c r="C73" s="28"/>
      <c r="D73" s="28"/>
      <c r="E73" s="28"/>
      <c r="F73" s="28"/>
    </row>
    <row r="75" spans="2:6" ht="33" customHeight="1">
      <c r="B75" s="73" t="s">
        <v>47</v>
      </c>
      <c r="C75" s="73"/>
      <c r="D75" s="73"/>
      <c r="E75" s="73"/>
      <c r="F75" s="73"/>
    </row>
    <row r="76" spans="2:6" ht="31.5">
      <c r="B76" s="22" t="s">
        <v>29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27</v>
      </c>
      <c r="C77" s="54">
        <f>+'[2]Titolo2 SpeseIn C.Capit.Miss.12'!$BT$61</f>
        <v>0</v>
      </c>
      <c r="D77" s="54">
        <f>+'[2]Titolo2 SpeseIn C.Capit.Miss.12'!$BT$88</f>
        <v>206428.74000000002</v>
      </c>
      <c r="E77" s="54">
        <f>+'[2]Titolo2 SpeseIn C.Capit.Miss.12'!$BT$137</f>
        <v>0</v>
      </c>
      <c r="F77" s="19">
        <f t="shared" ref="F77:F78" si="24">SUM(C77:E77)</f>
        <v>206428.74000000002</v>
      </c>
    </row>
    <row r="78" spans="2:6" ht="16.5" thickBot="1">
      <c r="B78" s="1" t="s">
        <v>28</v>
      </c>
      <c r="C78" s="54">
        <f>+'[2]Titolo2 SpeseIn C.Capit.Miss.12'!$BV$61</f>
        <v>300</v>
      </c>
      <c r="D78" s="54">
        <f>+'[2]Titolo2 SpeseIn C.Capit.Miss.12'!$BV$88</f>
        <v>0</v>
      </c>
      <c r="E78" s="54">
        <f>+'[2]Titolo2 SpeseIn C.Capit.Miss.12'!$BV$137</f>
        <v>0</v>
      </c>
      <c r="F78" s="19">
        <f t="shared" si="24"/>
        <v>300</v>
      </c>
    </row>
    <row r="79" spans="2:6" ht="16.5" thickBot="1">
      <c r="B79" s="6" t="s">
        <v>8</v>
      </c>
      <c r="C79" s="52">
        <f>SUM(C77:C78)</f>
        <v>300</v>
      </c>
      <c r="D79" s="52">
        <f t="shared" ref="D79:E79" si="25">SUM(D77:D78)</f>
        <v>206428.74000000002</v>
      </c>
      <c r="E79" s="52">
        <f t="shared" si="25"/>
        <v>0</v>
      </c>
      <c r="F79" s="53">
        <f>SUM(F77:F78)</f>
        <v>206728.74000000002</v>
      </c>
    </row>
    <row r="80" spans="2:6" ht="15.75">
      <c r="B80" s="27"/>
      <c r="C80" s="28"/>
      <c r="D80" s="28"/>
      <c r="E80" s="28"/>
      <c r="F80" s="28"/>
    </row>
    <row r="82" spans="2:6" ht="14.45" customHeight="1">
      <c r="B82" s="77" t="s">
        <v>80</v>
      </c>
      <c r="C82" s="77"/>
      <c r="D82" s="77"/>
      <c r="E82" s="77"/>
      <c r="F82" s="77"/>
    </row>
    <row r="83" spans="2:6" ht="31.5">
      <c r="B83" s="22" t="s">
        <v>29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27</v>
      </c>
      <c r="C84" s="54">
        <f>SUM(C70,C77)</f>
        <v>637499.6100000001</v>
      </c>
      <c r="D84" s="54">
        <f t="shared" ref="D84:E84" si="26">SUM(D70,D77)</f>
        <v>1919186.5100000002</v>
      </c>
      <c r="E84" s="54">
        <f t="shared" si="26"/>
        <v>465505.91000000003</v>
      </c>
      <c r="F84" s="19">
        <f t="shared" ref="F84:F85" si="27">SUM(C84:E84)</f>
        <v>3022192.0300000003</v>
      </c>
    </row>
    <row r="85" spans="2:6" ht="16.5" thickBot="1">
      <c r="B85" s="1" t="s">
        <v>28</v>
      </c>
      <c r="C85" s="54">
        <f>SUM(C71,C78)</f>
        <v>4494900.8500000006</v>
      </c>
      <c r="D85" s="54">
        <f t="shared" ref="D85:E85" si="28">SUM(D71,D78)</f>
        <v>3163106.12</v>
      </c>
      <c r="E85" s="54">
        <f t="shared" si="28"/>
        <v>226649.27000000002</v>
      </c>
      <c r="F85" s="19">
        <f t="shared" si="27"/>
        <v>7884656.2400000002</v>
      </c>
    </row>
    <row r="86" spans="2:6" ht="16.5" thickBot="1">
      <c r="B86" s="6" t="s">
        <v>8</v>
      </c>
      <c r="C86" s="52">
        <f>SUM(C84:C85)</f>
        <v>5132400.4600000009</v>
      </c>
      <c r="D86" s="52">
        <f t="shared" ref="D86:E86" si="29">SUM(D84:D85)</f>
        <v>5082292.6300000008</v>
      </c>
      <c r="E86" s="52">
        <f t="shared" si="29"/>
        <v>692155.18</v>
      </c>
      <c r="F86" s="53">
        <f>SUM(F84:F85)</f>
        <v>10906848.27</v>
      </c>
    </row>
    <row r="87" spans="2:6">
      <c r="B87" s="21" t="s">
        <v>11</v>
      </c>
      <c r="C87" s="21"/>
      <c r="F87" s="37"/>
    </row>
    <row r="88" spans="2:6">
      <c r="B88" s="21" t="s">
        <v>23</v>
      </c>
      <c r="C88" s="21"/>
    </row>
  </sheetData>
  <mergeCells count="14">
    <mergeCell ref="B2:F2"/>
    <mergeCell ref="B33:F33"/>
    <mergeCell ref="B26:F26"/>
    <mergeCell ref="B3:F3"/>
    <mergeCell ref="B5:F5"/>
    <mergeCell ref="B12:F12"/>
    <mergeCell ref="B19:F19"/>
    <mergeCell ref="B75:F75"/>
    <mergeCell ref="B82:F82"/>
    <mergeCell ref="B40:F40"/>
    <mergeCell ref="B47:F47"/>
    <mergeCell ref="B54:F54"/>
    <mergeCell ref="B61:F61"/>
    <mergeCell ref="B68:F68"/>
  </mergeCells>
  <pageMargins left="0.70866141732283472" right="0.70866141732283472" top="1.7322834645669292" bottom="1.8110236220472442" header="0.31496062992125984" footer="0.31496062992125984"/>
  <pageSetup paperSize="8" scale="81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J88"/>
  <sheetViews>
    <sheetView zoomScaleNormal="100" workbookViewId="0"/>
  </sheetViews>
  <sheetFormatPr defaultColWidth="8.85546875" defaultRowHeight="14.25"/>
  <cols>
    <col min="1" max="1" width="8.85546875" style="55"/>
    <col min="2" max="2" width="50.7109375" style="55" customWidth="1"/>
    <col min="3" max="4" width="26.7109375" style="55" customWidth="1"/>
    <col min="5" max="5" width="20.7109375" style="55" customWidth="1"/>
    <col min="6" max="6" width="30.7109375" style="55" customWidth="1"/>
    <col min="7" max="7" width="18.7109375" style="55" customWidth="1"/>
    <col min="8" max="8" width="15.28515625" style="55" customWidth="1"/>
    <col min="9" max="9" width="16.42578125" style="55" customWidth="1"/>
    <col min="10" max="10" width="18.140625" style="55" customWidth="1"/>
    <col min="11" max="16384" width="8.85546875" style="55"/>
  </cols>
  <sheetData>
    <row r="2" spans="2:7">
      <c r="B2" s="78" t="s">
        <v>105</v>
      </c>
      <c r="C2" s="78"/>
      <c r="D2" s="78"/>
      <c r="E2" s="78"/>
      <c r="F2" s="78"/>
    </row>
    <row r="3" spans="2:7">
      <c r="B3" s="79" t="s">
        <v>30</v>
      </c>
      <c r="C3" s="79"/>
      <c r="D3" s="79"/>
      <c r="E3" s="79"/>
      <c r="F3" s="79"/>
    </row>
    <row r="5" spans="2:7" ht="15">
      <c r="B5" s="82" t="s">
        <v>55</v>
      </c>
      <c r="C5" s="82"/>
      <c r="D5" s="82"/>
      <c r="E5" s="82"/>
      <c r="F5" s="82"/>
    </row>
    <row r="6" spans="2:7" ht="31.5">
      <c r="B6" s="22" t="s">
        <v>31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56" t="s">
        <v>32</v>
      </c>
      <c r="C7" s="54">
        <f>+'[2]Titolo1 Spese corr. cod.Miss.'!$B$61</f>
        <v>16004942.110000001</v>
      </c>
      <c r="D7" s="54">
        <f>+'[2]Titolo1 Spese corr. cod.Miss.'!$B$88</f>
        <v>15189080.08</v>
      </c>
      <c r="E7" s="54">
        <f>+'[2]Titolo1 Spese corr. cod.Miss.'!$B$137</f>
        <v>5387558.3400000008</v>
      </c>
      <c r="F7" s="19">
        <f t="shared" ref="F7:F8" si="0">SUM(C7:E7)</f>
        <v>36581580.530000001</v>
      </c>
    </row>
    <row r="8" spans="2:7" ht="16.5" thickBot="1">
      <c r="B8" s="56" t="s">
        <v>32</v>
      </c>
      <c r="C8" s="54">
        <f>+'[2]Titolo1 Spese corr. cod.Miss.'!$D$61</f>
        <v>0</v>
      </c>
      <c r="D8" s="54">
        <f>+'[2]Titolo1 Spese corr. cod.Miss.'!$D$88</f>
        <v>0</v>
      </c>
      <c r="E8" s="54">
        <f>+'[2]Titolo1 Spese corr. cod.Miss.'!$D$137</f>
        <v>104056.6</v>
      </c>
      <c r="F8" s="19">
        <f t="shared" si="0"/>
        <v>104056.6</v>
      </c>
    </row>
    <row r="9" spans="2:7" ht="16.5" thickBot="1">
      <c r="B9" s="6" t="s">
        <v>8</v>
      </c>
      <c r="C9" s="52">
        <f>SUM(C7:C8)</f>
        <v>16004942.110000001</v>
      </c>
      <c r="D9" s="52">
        <f t="shared" ref="D9:E9" si="1">SUM(D7:D8)</f>
        <v>15189080.08</v>
      </c>
      <c r="E9" s="52">
        <f t="shared" si="1"/>
        <v>5491614.9400000004</v>
      </c>
      <c r="F9" s="53">
        <f>SUM(F7:F8)</f>
        <v>36685637.130000003</v>
      </c>
    </row>
    <row r="10" spans="2:7" ht="15.75">
      <c r="B10" s="27"/>
      <c r="C10" s="28"/>
      <c r="D10" s="28"/>
      <c r="E10" s="28"/>
      <c r="F10" s="28"/>
      <c r="G10" s="37"/>
    </row>
    <row r="12" spans="2:7" ht="15">
      <c r="B12" s="81" t="s">
        <v>49</v>
      </c>
      <c r="C12" s="81"/>
      <c r="D12" s="81"/>
      <c r="E12" s="81"/>
      <c r="F12" s="81"/>
    </row>
    <row r="13" spans="2:7" ht="31.5">
      <c r="B13" s="22" t="s">
        <v>33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56" t="s">
        <v>32</v>
      </c>
      <c r="C14" s="54">
        <f>+'[2]Titolo1 Spese corr. cod.Miss.'!$I$61</f>
        <v>3167926.6999999997</v>
      </c>
      <c r="D14" s="54">
        <f>+'[2]Titolo1 Spese corr. cod.Miss.'!$I$88</f>
        <v>2108787.2999999998</v>
      </c>
      <c r="E14" s="54">
        <f>+'[2]Titolo1 Spese corr. cod.Miss.'!$I$137</f>
        <v>422366.97</v>
      </c>
      <c r="F14" s="19">
        <f t="shared" ref="F14:F15" si="2">SUM(C14:E14)</f>
        <v>5699080.9699999997</v>
      </c>
    </row>
    <row r="15" spans="2:7" ht="16.5" thickBot="1">
      <c r="B15" s="56" t="s">
        <v>32</v>
      </c>
      <c r="C15" s="54">
        <f>+'[2]Titolo1 Spese corr. cod.Miss.'!$K$61</f>
        <v>4117.8500000000004</v>
      </c>
      <c r="D15" s="54">
        <f>+'[2]Titolo1 Spese corr. cod.Miss.'!$K$88</f>
        <v>0</v>
      </c>
      <c r="E15" s="54">
        <f>+'[2]Titolo1 Spese corr. cod.Miss.'!$K$137</f>
        <v>0</v>
      </c>
      <c r="F15" s="19">
        <f t="shared" si="2"/>
        <v>4117.8500000000004</v>
      </c>
    </row>
    <row r="16" spans="2:7" ht="16.5" thickBot="1">
      <c r="B16" s="6" t="s">
        <v>8</v>
      </c>
      <c r="C16" s="52">
        <f>SUM(C14:C15)</f>
        <v>3172044.55</v>
      </c>
      <c r="D16" s="52">
        <f t="shared" ref="D16:E16" si="3">SUM(D14:D15)</f>
        <v>2108787.2999999998</v>
      </c>
      <c r="E16" s="52">
        <f t="shared" si="3"/>
        <v>422366.97</v>
      </c>
      <c r="F16" s="53">
        <f>SUM(F14:F15)</f>
        <v>5703198.8199999994</v>
      </c>
    </row>
    <row r="17" spans="2:7" ht="15.75">
      <c r="B17" s="27"/>
      <c r="C17" s="28"/>
      <c r="D17" s="28"/>
      <c r="E17" s="28"/>
      <c r="F17" s="28"/>
    </row>
    <row r="19" spans="2:7" ht="15">
      <c r="B19" s="82" t="s">
        <v>94</v>
      </c>
      <c r="C19" s="82"/>
      <c r="D19" s="82"/>
      <c r="E19" s="82"/>
      <c r="F19" s="82"/>
    </row>
    <row r="20" spans="2:7" ht="31.5">
      <c r="B20" s="22" t="s">
        <v>31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56" t="s">
        <v>32</v>
      </c>
      <c r="C21" s="54">
        <f>SUM(C7,C14)</f>
        <v>19172868.810000002</v>
      </c>
      <c r="D21" s="54">
        <f t="shared" ref="D21:E21" si="4">SUM(D7,D14)</f>
        <v>17297867.379999999</v>
      </c>
      <c r="E21" s="54">
        <f t="shared" si="4"/>
        <v>5809925.3100000005</v>
      </c>
      <c r="F21" s="19">
        <f t="shared" ref="F21:F22" si="5">SUM(C21:E21)</f>
        <v>42280661.5</v>
      </c>
    </row>
    <row r="22" spans="2:7" ht="16.5" thickBot="1">
      <c r="B22" s="56" t="s">
        <v>32</v>
      </c>
      <c r="C22" s="54">
        <f>SUM(C8,C15)</f>
        <v>4117.8500000000004</v>
      </c>
      <c r="D22" s="54">
        <f t="shared" ref="D22:E22" si="6">SUM(D8,D15)</f>
        <v>0</v>
      </c>
      <c r="E22" s="54">
        <f t="shared" si="6"/>
        <v>104056.6</v>
      </c>
      <c r="F22" s="19">
        <f t="shared" si="5"/>
        <v>108174.45000000001</v>
      </c>
    </row>
    <row r="23" spans="2:7" ht="16.5" thickBot="1">
      <c r="B23" s="6" t="s">
        <v>8</v>
      </c>
      <c r="C23" s="52">
        <f>SUM(C21:C22)</f>
        <v>19176986.660000004</v>
      </c>
      <c r="D23" s="52">
        <f t="shared" ref="D23:E23" si="7">SUM(D21:D22)</f>
        <v>17297867.379999999</v>
      </c>
      <c r="E23" s="52">
        <f t="shared" si="7"/>
        <v>5913981.9100000001</v>
      </c>
      <c r="F23" s="53">
        <f>SUM(F21:F22)</f>
        <v>42388835.950000003</v>
      </c>
    </row>
    <row r="24" spans="2:7" ht="15.75">
      <c r="B24" s="27"/>
      <c r="C24" s="28"/>
      <c r="D24" s="28"/>
      <c r="E24" s="28"/>
      <c r="F24" s="28"/>
      <c r="G24" s="37"/>
    </row>
    <row r="25" spans="2:7" ht="15.75">
      <c r="B25" s="27"/>
      <c r="C25" s="28"/>
      <c r="D25" s="28"/>
      <c r="E25" s="28"/>
      <c r="F25" s="28"/>
    </row>
    <row r="26" spans="2:7" ht="15">
      <c r="B26" s="82" t="s">
        <v>12</v>
      </c>
      <c r="C26" s="82"/>
      <c r="D26" s="82"/>
      <c r="E26" s="82"/>
      <c r="F26" s="82"/>
    </row>
    <row r="27" spans="2:7" ht="31.5">
      <c r="B27" s="22" t="s">
        <v>31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56" t="s">
        <v>32</v>
      </c>
      <c r="C28" s="54">
        <f>+'[2]Titolo1 Spese corr. cod.Miss.'!$W$61</f>
        <v>8339616.0099999998</v>
      </c>
      <c r="D28" s="54">
        <f>+'[2]Titolo1 Spese corr. cod.Miss.'!$W$88</f>
        <v>12325272.4</v>
      </c>
      <c r="E28" s="54">
        <f>+'[2]Titolo1 Spese corr. cod.Miss.'!$W$137</f>
        <v>2827354.3000000003</v>
      </c>
      <c r="F28" s="19">
        <f t="shared" ref="F28:F29" si="8">SUM(C28:E28)</f>
        <v>23492242.710000001</v>
      </c>
    </row>
    <row r="29" spans="2:7" ht="16.5" thickBot="1">
      <c r="B29" s="56" t="s">
        <v>32</v>
      </c>
      <c r="C29" s="54">
        <f>+'[2]Titolo1 Spese corr. cod.Miss.'!$Y$61</f>
        <v>0</v>
      </c>
      <c r="D29" s="54">
        <f>+'[2]Titolo1 Spese corr. cod.Miss.'!$Y$88</f>
        <v>0</v>
      </c>
      <c r="E29" s="54">
        <f>+'[2]Titolo1 Spese corr. cod.Miss.'!$Y$137</f>
        <v>62326</v>
      </c>
      <c r="F29" s="19">
        <f t="shared" si="8"/>
        <v>62326</v>
      </c>
    </row>
    <row r="30" spans="2:7" ht="16.5" thickBot="1">
      <c r="B30" s="6" t="s">
        <v>8</v>
      </c>
      <c r="C30" s="52">
        <f>SUM(C28:C29)</f>
        <v>8339616.0099999998</v>
      </c>
      <c r="D30" s="52">
        <f t="shared" ref="D30:E30" si="9">SUM(D28:D29)</f>
        <v>12325272.4</v>
      </c>
      <c r="E30" s="52">
        <f t="shared" si="9"/>
        <v>2889680.3000000003</v>
      </c>
      <c r="F30" s="53">
        <f>SUM(F28:F29)</f>
        <v>23554568.710000001</v>
      </c>
    </row>
    <row r="31" spans="2:7" ht="15.75">
      <c r="B31" s="27"/>
      <c r="C31" s="28"/>
      <c r="D31" s="28"/>
      <c r="E31" s="28"/>
      <c r="F31" s="28"/>
    </row>
    <row r="33" spans="2:6" ht="15">
      <c r="B33" s="81" t="s">
        <v>50</v>
      </c>
      <c r="C33" s="81"/>
      <c r="D33" s="81"/>
      <c r="E33" s="81"/>
      <c r="F33" s="81"/>
    </row>
    <row r="34" spans="2:6" ht="31.5">
      <c r="B34" s="22" t="s">
        <v>31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56" t="s">
        <v>32</v>
      </c>
      <c r="C35" s="54">
        <f>+'[2]Titolo1 Spese corr. cod.Miss.'!$AD$61</f>
        <v>741186.79</v>
      </c>
      <c r="D35" s="54">
        <f>+'[2]Titolo1 Spese corr. cod.Miss.'!$AD$88</f>
        <v>876327.91</v>
      </c>
      <c r="E35" s="54">
        <f>+'[2]Titolo1 Spese corr. cod.Miss.'!$AD$137</f>
        <v>0</v>
      </c>
      <c r="F35" s="19">
        <f t="shared" ref="F35:F36" si="10">SUM(C35:E35)</f>
        <v>1617514.7000000002</v>
      </c>
    </row>
    <row r="36" spans="2:6" ht="16.5" thickBot="1">
      <c r="B36" s="56" t="s">
        <v>32</v>
      </c>
      <c r="C36" s="54">
        <f>+'[2]Titolo1 Spese corr. cod.Miss.'!$AF$61</f>
        <v>1117.8499999999999</v>
      </c>
      <c r="D36" s="54">
        <f>+'[2]Titolo1 Spese corr. cod.Miss.'!$AF$88</f>
        <v>0</v>
      </c>
      <c r="E36" s="54">
        <f>+'[2]Titolo1 Spese corr. cod.Miss.'!$AF$137</f>
        <v>0</v>
      </c>
      <c r="F36" s="19">
        <f t="shared" si="10"/>
        <v>1117.8499999999999</v>
      </c>
    </row>
    <row r="37" spans="2:6" ht="16.5" thickBot="1">
      <c r="B37" s="6" t="s">
        <v>8</v>
      </c>
      <c r="C37" s="52">
        <f>SUM(C35:C36)</f>
        <v>742304.64</v>
      </c>
      <c r="D37" s="52">
        <f t="shared" ref="D37:E37" si="11">SUM(D35:D36)</f>
        <v>876327.91</v>
      </c>
      <c r="E37" s="52">
        <f t="shared" si="11"/>
        <v>0</v>
      </c>
      <c r="F37" s="53">
        <f>SUM(F35:F36)</f>
        <v>1618632.5500000003</v>
      </c>
    </row>
    <row r="38" spans="2:6" ht="15.75">
      <c r="B38" s="27"/>
      <c r="C38" s="28"/>
      <c r="D38" s="28"/>
      <c r="E38" s="28"/>
      <c r="F38" s="28"/>
    </row>
    <row r="40" spans="2:6" ht="15">
      <c r="B40" s="81" t="s">
        <v>95</v>
      </c>
      <c r="C40" s="81"/>
      <c r="D40" s="81"/>
      <c r="E40" s="81"/>
      <c r="F40" s="81"/>
    </row>
    <row r="41" spans="2:6" ht="31.5">
      <c r="B41" s="22" t="s">
        <v>31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56" t="s">
        <v>32</v>
      </c>
      <c r="C42" s="54">
        <f>SUM(C28,C35)</f>
        <v>9080802.8000000007</v>
      </c>
      <c r="D42" s="54">
        <f t="shared" ref="D42:E42" si="12">SUM(D28,D35)</f>
        <v>13201600.310000001</v>
      </c>
      <c r="E42" s="54">
        <f t="shared" si="12"/>
        <v>2827354.3000000003</v>
      </c>
      <c r="F42" s="19">
        <f t="shared" ref="F42:F43" si="13">SUM(C42:E42)</f>
        <v>25109757.41</v>
      </c>
    </row>
    <row r="43" spans="2:6" ht="16.5" thickBot="1">
      <c r="B43" s="56" t="s">
        <v>32</v>
      </c>
      <c r="C43" s="54">
        <f>SUM(C29,C36)</f>
        <v>1117.8499999999999</v>
      </c>
      <c r="D43" s="54">
        <f t="shared" ref="D43:E43" si="14">SUM(D29,D36)</f>
        <v>0</v>
      </c>
      <c r="E43" s="54">
        <f t="shared" si="14"/>
        <v>62326</v>
      </c>
      <c r="F43" s="19">
        <f t="shared" si="13"/>
        <v>63443.85</v>
      </c>
    </row>
    <row r="44" spans="2:6" ht="16.5" thickBot="1">
      <c r="B44" s="6" t="s">
        <v>8</v>
      </c>
      <c r="C44" s="52">
        <f>SUM(C42,C43)</f>
        <v>9081920.6500000004</v>
      </c>
      <c r="D44" s="52">
        <f t="shared" ref="D44:E44" si="15">SUM(D42:D43)</f>
        <v>13201600.310000001</v>
      </c>
      <c r="E44" s="52">
        <f t="shared" si="15"/>
        <v>2889680.3000000003</v>
      </c>
      <c r="F44" s="53">
        <f>SUM(F42:F43)</f>
        <v>25173201.260000002</v>
      </c>
    </row>
    <row r="45" spans="2:6" ht="15.75">
      <c r="B45" s="27"/>
      <c r="C45" s="28"/>
      <c r="D45" s="28"/>
      <c r="E45" s="28"/>
      <c r="F45" s="28"/>
    </row>
    <row r="46" spans="2:6" ht="15.75">
      <c r="B46" s="27"/>
      <c r="C46" s="28"/>
      <c r="D46" s="28"/>
      <c r="E46" s="28"/>
      <c r="F46" s="28"/>
    </row>
    <row r="47" spans="2:6" ht="15">
      <c r="B47" s="81" t="s">
        <v>51</v>
      </c>
      <c r="C47" s="81"/>
      <c r="D47" s="81"/>
      <c r="E47" s="81"/>
      <c r="F47" s="81"/>
    </row>
    <row r="48" spans="2:6" ht="31.5">
      <c r="B48" s="22" t="s">
        <v>33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56" t="s">
        <v>32</v>
      </c>
      <c r="C49" s="54">
        <f>+'[2]Titolo1 Spese corr. cod.Miss.'!$AR$61</f>
        <v>7390992.7000000002</v>
      </c>
      <c r="D49" s="54">
        <f>+'[2]Titolo1 Spese corr. cod.Miss.'!$AR$88</f>
        <v>2403171.7600000002</v>
      </c>
      <c r="E49" s="54">
        <f>+'[2]Titolo1 Spese corr. cod.Miss.'!$AR$137</f>
        <v>1447709.55</v>
      </c>
      <c r="F49" s="19">
        <f t="shared" ref="F49:F50" si="16">SUM(C49:E49)</f>
        <v>11241874.010000002</v>
      </c>
    </row>
    <row r="50" spans="2:6" ht="16.5" thickBot="1">
      <c r="B50" s="56" t="s">
        <v>32</v>
      </c>
      <c r="C50" s="54">
        <f>+'[2]Titolo1 Spese corr. cod.Miss.'!$AT$61</f>
        <v>0</v>
      </c>
      <c r="D50" s="54">
        <f>+'[2]Titolo1 Spese corr. cod.Miss.'!$AT$88</f>
        <v>0</v>
      </c>
      <c r="E50" s="54">
        <f>+'[2]Titolo1 Spese corr. cod.Miss.'!$AT$137</f>
        <v>31175.759999999998</v>
      </c>
      <c r="F50" s="19">
        <f t="shared" si="16"/>
        <v>31175.759999999998</v>
      </c>
    </row>
    <row r="51" spans="2:6" ht="16.5" thickBot="1">
      <c r="B51" s="6" t="s">
        <v>8</v>
      </c>
      <c r="C51" s="52">
        <f>SUM(C49:C50)</f>
        <v>7390992.7000000002</v>
      </c>
      <c r="D51" s="52">
        <f t="shared" ref="D51:E51" si="17">SUM(D49:D50)</f>
        <v>2403171.7600000002</v>
      </c>
      <c r="E51" s="52">
        <f t="shared" si="17"/>
        <v>1478885.31</v>
      </c>
      <c r="F51" s="53">
        <f>SUM(F49:F50)</f>
        <v>11273049.770000001</v>
      </c>
    </row>
    <row r="52" spans="2:6" ht="15.75">
      <c r="B52" s="27"/>
      <c r="C52" s="28"/>
      <c r="D52" s="28"/>
      <c r="E52" s="28"/>
      <c r="F52" s="28"/>
    </row>
    <row r="54" spans="2:6" ht="15">
      <c r="B54" s="81" t="s">
        <v>52</v>
      </c>
      <c r="C54" s="81"/>
      <c r="D54" s="81"/>
      <c r="E54" s="81"/>
      <c r="F54" s="81"/>
    </row>
    <row r="55" spans="2:6" ht="31.5">
      <c r="B55" s="22" t="s">
        <v>31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56" t="s">
        <v>32</v>
      </c>
      <c r="C56" s="54">
        <f>+'[2]Titolo1 Spese corr. cod.Miss.'!$AY$61</f>
        <v>454661.76</v>
      </c>
      <c r="D56" s="54">
        <f>+'[2]Titolo1 Spese corr. cod.Miss.'!$AY$88</f>
        <v>526516.73</v>
      </c>
      <c r="E56" s="54">
        <f>+'[2]Titolo1 Spese corr. cod.Miss.'!$AY$137</f>
        <v>0</v>
      </c>
      <c r="F56" s="19">
        <f t="shared" ref="F56:F57" si="18">SUM(C56:E56)</f>
        <v>981178.49</v>
      </c>
    </row>
    <row r="57" spans="2:6" ht="16.5" thickBot="1">
      <c r="B57" s="56" t="s">
        <v>32</v>
      </c>
      <c r="C57" s="54">
        <f>+'[2]Titolo1 Spese corr. cod.Miss.'!$BA$61</f>
        <v>0</v>
      </c>
      <c r="D57" s="54">
        <f>+'[2]Titolo1 Spese corr. cod.Miss.'!$BA$88</f>
        <v>0</v>
      </c>
      <c r="E57" s="54">
        <f>+'[2]Titolo1 Spese corr. cod.Miss.'!$BA$137</f>
        <v>0</v>
      </c>
      <c r="F57" s="19">
        <f t="shared" si="18"/>
        <v>0</v>
      </c>
    </row>
    <row r="58" spans="2:6" ht="16.5" thickBot="1">
      <c r="B58" s="6" t="s">
        <v>8</v>
      </c>
      <c r="C58" s="52">
        <f>SUM(C56:C57)</f>
        <v>454661.76</v>
      </c>
      <c r="D58" s="52">
        <f t="shared" ref="D58:E58" si="19">SUM(D56:D57)</f>
        <v>526516.73</v>
      </c>
      <c r="E58" s="52">
        <f t="shared" si="19"/>
        <v>0</v>
      </c>
      <c r="F58" s="53">
        <f>SUM(F56:F57)</f>
        <v>981178.49</v>
      </c>
    </row>
    <row r="59" spans="2:6" ht="15.75">
      <c r="B59" s="27"/>
      <c r="C59" s="28"/>
      <c r="D59" s="28"/>
      <c r="E59" s="28"/>
      <c r="F59" s="28"/>
    </row>
    <row r="61" spans="2:6" ht="15">
      <c r="B61" s="81" t="s">
        <v>96</v>
      </c>
      <c r="C61" s="81"/>
      <c r="D61" s="81"/>
      <c r="E61" s="81"/>
      <c r="F61" s="81"/>
    </row>
    <row r="62" spans="2:6" ht="31.5">
      <c r="B62" s="22" t="s">
        <v>31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56" t="s">
        <v>32</v>
      </c>
      <c r="C63" s="54">
        <f>SUM(C49,C56)</f>
        <v>7845654.46</v>
      </c>
      <c r="D63" s="54">
        <f t="shared" ref="D63:E63" si="20">SUM(D49,D56)</f>
        <v>2929688.49</v>
      </c>
      <c r="E63" s="54">
        <f t="shared" si="20"/>
        <v>1447709.55</v>
      </c>
      <c r="F63" s="19">
        <f t="shared" ref="F63:F64" si="21">SUM(C63:E63)</f>
        <v>12223052.5</v>
      </c>
    </row>
    <row r="64" spans="2:6" ht="16.5" thickBot="1">
      <c r="B64" s="56" t="s">
        <v>32</v>
      </c>
      <c r="C64" s="54">
        <f>SUM(C50,C57)</f>
        <v>0</v>
      </c>
      <c r="D64" s="54">
        <f t="shared" ref="D64:E64" si="22">SUM(D50,D57)</f>
        <v>0</v>
      </c>
      <c r="E64" s="54">
        <f t="shared" si="22"/>
        <v>31175.759999999998</v>
      </c>
      <c r="F64" s="19">
        <f t="shared" si="21"/>
        <v>31175.759999999998</v>
      </c>
    </row>
    <row r="65" spans="2:10" ht="16.5" thickBot="1">
      <c r="B65" s="6" t="s">
        <v>8</v>
      </c>
      <c r="C65" s="52">
        <f>SUM(C63:C64)</f>
        <v>7845654.46</v>
      </c>
      <c r="D65" s="52">
        <f t="shared" ref="D65:E65" si="23">SUM(D63:D64)</f>
        <v>2929688.49</v>
      </c>
      <c r="E65" s="52">
        <f t="shared" si="23"/>
        <v>1478885.31</v>
      </c>
      <c r="F65" s="53">
        <f>SUM(F63:F64)</f>
        <v>12254228.26</v>
      </c>
    </row>
    <row r="66" spans="2:10" ht="15.75">
      <c r="B66" s="27"/>
      <c r="C66" s="28"/>
      <c r="D66" s="28"/>
      <c r="E66" s="28"/>
      <c r="F66" s="28"/>
    </row>
    <row r="67" spans="2:10" ht="15.75">
      <c r="B67" s="27"/>
      <c r="C67" s="28"/>
      <c r="D67" s="28"/>
      <c r="E67" s="28"/>
      <c r="F67" s="28"/>
    </row>
    <row r="68" spans="2:10" ht="15">
      <c r="B68" s="81" t="s">
        <v>53</v>
      </c>
      <c r="C68" s="81"/>
      <c r="D68" s="81"/>
      <c r="E68" s="81"/>
      <c r="F68" s="81"/>
    </row>
    <row r="69" spans="2:10" ht="31.5">
      <c r="B69" s="22" t="s">
        <v>31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10" ht="15.75">
      <c r="B70" s="56" t="s">
        <v>32</v>
      </c>
      <c r="C70" s="54">
        <f>+'[2]Titolo1 Spese corr. cod.Miss.'!$BM$61</f>
        <v>14631903.68</v>
      </c>
      <c r="D70" s="54">
        <f>+'[2]Titolo1 Spese corr. cod.Miss.'!$BM$88</f>
        <v>14728444.160000002</v>
      </c>
      <c r="E70" s="54">
        <f>+'[2]Titolo1 Spese corr. cod.Miss.'!$BM$137</f>
        <v>4225410.42</v>
      </c>
      <c r="F70" s="19">
        <f t="shared" ref="F70:F71" si="24">SUM(C70:E70)</f>
        <v>33585758.260000005</v>
      </c>
      <c r="G70" s="37"/>
      <c r="H70" s="37"/>
      <c r="I70" s="37"/>
      <c r="J70" s="37"/>
    </row>
    <row r="71" spans="2:10" ht="16.5" thickBot="1">
      <c r="B71" s="56" t="s">
        <v>32</v>
      </c>
      <c r="C71" s="54">
        <f>+'[2]Titolo1 Spese corr. cod.Miss.'!$BO$61</f>
        <v>0</v>
      </c>
      <c r="D71" s="54">
        <f>+'[2]Titolo1 Spese corr. cod.Miss.'!$BO$88</f>
        <v>0</v>
      </c>
      <c r="E71" s="54">
        <f>+'[2]Titolo1 Spese corr. cod.Miss.'!$BO$137</f>
        <v>0</v>
      </c>
      <c r="F71" s="19">
        <f t="shared" si="24"/>
        <v>0</v>
      </c>
      <c r="G71" s="37"/>
      <c r="H71" s="37"/>
      <c r="I71" s="37"/>
      <c r="J71" s="37"/>
    </row>
    <row r="72" spans="2:10" ht="16.5" thickBot="1">
      <c r="B72" s="6" t="s">
        <v>8</v>
      </c>
      <c r="C72" s="52">
        <f>SUM(C70:C71)</f>
        <v>14631903.68</v>
      </c>
      <c r="D72" s="52">
        <f t="shared" ref="D72:E72" si="25">SUM(D70:D71)</f>
        <v>14728444.160000002</v>
      </c>
      <c r="E72" s="52">
        <f t="shared" si="25"/>
        <v>4225410.42</v>
      </c>
      <c r="F72" s="53">
        <f>SUM(F70:F71)</f>
        <v>33585758.260000005</v>
      </c>
      <c r="G72" s="37"/>
      <c r="H72" s="37"/>
      <c r="I72" s="37"/>
      <c r="J72" s="37"/>
    </row>
    <row r="73" spans="2:10" ht="15.75">
      <c r="B73" s="27"/>
      <c r="C73" s="28"/>
      <c r="D73" s="28"/>
      <c r="E73" s="28"/>
      <c r="F73" s="28"/>
    </row>
    <row r="75" spans="2:10" ht="15">
      <c r="B75" s="81" t="s">
        <v>54</v>
      </c>
      <c r="C75" s="81"/>
      <c r="D75" s="81"/>
      <c r="E75" s="81"/>
      <c r="F75" s="81"/>
    </row>
    <row r="76" spans="2:10" ht="31.5">
      <c r="B76" s="22" t="s">
        <v>31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10" ht="15.75">
      <c r="B77" s="56" t="s">
        <v>32</v>
      </c>
      <c r="C77" s="54">
        <f>+'[2]Titolo1 Spese corr. cod.Miss.'!$BT$61</f>
        <v>1195848.55</v>
      </c>
      <c r="D77" s="54">
        <f>+'[2]Titolo1 Spese corr. cod.Miss.'!$BT$88</f>
        <v>1402844.64</v>
      </c>
      <c r="E77" s="54">
        <f>+'[2]Titolo1 Spese corr. cod.Miss.'!$BT$137</f>
        <v>0</v>
      </c>
      <c r="F77" s="19">
        <f t="shared" ref="F77:F78" si="26">SUM(C77:E77)</f>
        <v>2598693.19</v>
      </c>
    </row>
    <row r="78" spans="2:10" ht="16.5" thickBot="1">
      <c r="B78" s="56" t="s">
        <v>32</v>
      </c>
      <c r="C78" s="54">
        <f>+'[2]Titolo1 Spese corr. cod.Miss.'!$BV$61</f>
        <v>1117.8499999999999</v>
      </c>
      <c r="D78" s="54">
        <f>+'[2]Titolo1 Spese corr. cod.Miss.'!$BV$88</f>
        <v>0</v>
      </c>
      <c r="E78" s="54">
        <f>+'[2]Titolo1 Spese corr. cod.Miss.'!$BV$137</f>
        <v>0</v>
      </c>
      <c r="F78" s="19">
        <f t="shared" si="26"/>
        <v>1117.8499999999999</v>
      </c>
    </row>
    <row r="79" spans="2:10" ht="16.5" thickBot="1">
      <c r="B79" s="6" t="s">
        <v>8</v>
      </c>
      <c r="C79" s="52">
        <f>SUM(C77:C78)</f>
        <v>1196966.4000000001</v>
      </c>
      <c r="D79" s="52">
        <f t="shared" ref="D79:E79" si="27">SUM(D77:D78)</f>
        <v>1402844.64</v>
      </c>
      <c r="E79" s="52">
        <f t="shared" si="27"/>
        <v>0</v>
      </c>
      <c r="F79" s="53">
        <f>SUM(F77:F78)</f>
        <v>2599811.04</v>
      </c>
    </row>
    <row r="80" spans="2:10" ht="15.75">
      <c r="B80" s="27"/>
      <c r="C80" s="28"/>
      <c r="D80" s="28"/>
      <c r="E80" s="28"/>
      <c r="F80" s="28"/>
    </row>
    <row r="82" spans="2:6" ht="15">
      <c r="B82" s="81" t="s">
        <v>97</v>
      </c>
      <c r="C82" s="81"/>
      <c r="D82" s="81"/>
      <c r="E82" s="81"/>
      <c r="F82" s="81"/>
    </row>
    <row r="83" spans="2:6" ht="31.5">
      <c r="B83" s="22" t="s">
        <v>31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56" t="s">
        <v>32</v>
      </c>
      <c r="C84" s="54">
        <f>SUM(C70,C77)</f>
        <v>15827752.23</v>
      </c>
      <c r="D84" s="54">
        <f t="shared" ref="D84:E84" si="28">SUM(D70,D77)</f>
        <v>16131288.800000003</v>
      </c>
      <c r="E84" s="54">
        <f t="shared" si="28"/>
        <v>4225410.42</v>
      </c>
      <c r="F84" s="19">
        <f t="shared" ref="F84:F85" si="29">SUM(C84:E84)</f>
        <v>36184451.450000003</v>
      </c>
    </row>
    <row r="85" spans="2:6" ht="16.5" thickBot="1">
      <c r="B85" s="56" t="s">
        <v>32</v>
      </c>
      <c r="C85" s="54">
        <f>SUM(C71,C78)</f>
        <v>1117.8499999999999</v>
      </c>
      <c r="D85" s="54">
        <f t="shared" ref="D85:E85" si="30">SUM(D71,D78)</f>
        <v>0</v>
      </c>
      <c r="E85" s="54">
        <f t="shared" si="30"/>
        <v>0</v>
      </c>
      <c r="F85" s="19">
        <f t="shared" si="29"/>
        <v>1117.8499999999999</v>
      </c>
    </row>
    <row r="86" spans="2:6" ht="16.5" thickBot="1">
      <c r="B86" s="6" t="s">
        <v>8</v>
      </c>
      <c r="C86" s="52">
        <f>SUM(C84:C85)</f>
        <v>15828870.08</v>
      </c>
      <c r="D86" s="52">
        <f t="shared" ref="D86:E86" si="31">SUM(D84:D85)</f>
        <v>16131288.800000003</v>
      </c>
      <c r="E86" s="52">
        <f t="shared" si="31"/>
        <v>4225410.42</v>
      </c>
      <c r="F86" s="53">
        <f>SUM(F84:F85)</f>
        <v>36185569.300000004</v>
      </c>
    </row>
    <row r="87" spans="2:6">
      <c r="B87" s="57" t="s">
        <v>11</v>
      </c>
      <c r="F87" s="37"/>
    </row>
    <row r="88" spans="2:6">
      <c r="B88" s="57" t="s">
        <v>23</v>
      </c>
    </row>
  </sheetData>
  <mergeCells count="14">
    <mergeCell ref="B2:F2"/>
    <mergeCell ref="B61:F61"/>
    <mergeCell ref="B68:F68"/>
    <mergeCell ref="B75:F75"/>
    <mergeCell ref="B82:F82"/>
    <mergeCell ref="B33:F33"/>
    <mergeCell ref="B40:F40"/>
    <mergeCell ref="B47:F47"/>
    <mergeCell ref="B54:F54"/>
    <mergeCell ref="B26:F26"/>
    <mergeCell ref="B3:F3"/>
    <mergeCell ref="B5:F5"/>
    <mergeCell ref="B12:F12"/>
    <mergeCell ref="B19:F19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88"/>
  <sheetViews>
    <sheetView zoomScaleNormal="100" workbookViewId="0"/>
  </sheetViews>
  <sheetFormatPr defaultColWidth="8.85546875" defaultRowHeight="14.25"/>
  <cols>
    <col min="1" max="1" width="8.85546875" style="55"/>
    <col min="2" max="2" width="50.7109375" style="55" customWidth="1"/>
    <col min="3" max="4" width="27.7109375" style="55" customWidth="1"/>
    <col min="5" max="5" width="26.7109375" style="55" customWidth="1"/>
    <col min="6" max="6" width="30.7109375" style="55" customWidth="1"/>
    <col min="7" max="7" width="13.5703125" style="55" customWidth="1"/>
    <col min="8" max="16384" width="8.85546875" style="55"/>
  </cols>
  <sheetData>
    <row r="2" spans="2:6">
      <c r="B2" s="78" t="s">
        <v>106</v>
      </c>
      <c r="C2" s="78"/>
      <c r="D2" s="78"/>
      <c r="E2" s="78"/>
      <c r="F2" s="78"/>
    </row>
    <row r="3" spans="2:6">
      <c r="B3" s="79" t="s">
        <v>30</v>
      </c>
      <c r="C3" s="79"/>
      <c r="D3" s="79"/>
      <c r="E3" s="79"/>
      <c r="F3" s="79"/>
    </row>
    <row r="4" spans="2:6">
      <c r="B4" s="49"/>
      <c r="C4" s="49"/>
      <c r="D4" s="49"/>
      <c r="E4" s="49"/>
      <c r="F4" s="49"/>
    </row>
    <row r="5" spans="2:6" ht="15">
      <c r="B5" s="82" t="s">
        <v>56</v>
      </c>
      <c r="C5" s="82"/>
      <c r="D5" s="82"/>
      <c r="E5" s="82"/>
      <c r="F5" s="82"/>
    </row>
    <row r="6" spans="2:6" ht="31.5">
      <c r="B6" s="22" t="s">
        <v>34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56" t="s">
        <v>32</v>
      </c>
      <c r="C7" s="54">
        <f>+'[2]Titolo2 SpeseIn C.Capit.Miss.'!$B$61</f>
        <v>0</v>
      </c>
      <c r="D7" s="54">
        <f>+'[2]Titolo2 SpeseIn C.Capit.Miss.'!$B$88</f>
        <v>0</v>
      </c>
      <c r="E7" s="54">
        <f>+'[2]Titolo2 SpeseIn C.Capit.Miss.'!$B$137</f>
        <v>175130.21</v>
      </c>
      <c r="F7" s="19">
        <f t="shared" ref="F7:F8" si="0">SUM(C7:E7)</f>
        <v>175130.21</v>
      </c>
    </row>
    <row r="8" spans="2:6" ht="16.5" thickBot="1">
      <c r="B8" s="56" t="s">
        <v>32</v>
      </c>
      <c r="C8" s="54">
        <f>+'[2]Titolo2 SpeseIn C.Capit.Miss.'!$D$61</f>
        <v>0</v>
      </c>
      <c r="D8" s="54">
        <f>+'[2]Titolo2 SpeseIn C.Capit.Miss.'!$D$88</f>
        <v>0</v>
      </c>
      <c r="E8" s="54">
        <f>+'[2]Titolo2 SpeseIn C.Capit.Miss.'!$D$137</f>
        <v>0</v>
      </c>
      <c r="F8" s="19">
        <f t="shared" si="0"/>
        <v>0</v>
      </c>
    </row>
    <row r="9" spans="2:6" ht="16.5" thickBot="1">
      <c r="B9" s="6" t="s">
        <v>8</v>
      </c>
      <c r="C9" s="52">
        <f>SUM(C7:C8)</f>
        <v>0</v>
      </c>
      <c r="D9" s="52">
        <f t="shared" ref="D9:E9" si="1">SUM(D7:D8)</f>
        <v>0</v>
      </c>
      <c r="E9" s="52">
        <f t="shared" si="1"/>
        <v>175130.21</v>
      </c>
      <c r="F9" s="53">
        <f>SUM(F7:F8)</f>
        <v>175130.21</v>
      </c>
    </row>
    <row r="10" spans="2:6" ht="15.75">
      <c r="B10" s="27"/>
      <c r="C10" s="28"/>
      <c r="D10" s="28"/>
      <c r="E10" s="28"/>
      <c r="F10" s="28"/>
    </row>
    <row r="12" spans="2:6" ht="15">
      <c r="B12" s="81" t="s">
        <v>57</v>
      </c>
      <c r="C12" s="81"/>
      <c r="D12" s="81"/>
      <c r="E12" s="81"/>
      <c r="F12" s="81"/>
    </row>
    <row r="13" spans="2:6" ht="31.5">
      <c r="B13" s="22" t="s">
        <v>35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56" t="s">
        <v>32</v>
      </c>
      <c r="C14" s="54">
        <f>+'[2]Titolo2 SpeseIn C.Capit.Miss.'!$I$61</f>
        <v>0</v>
      </c>
      <c r="D14" s="54">
        <f>+'[2]Titolo2 SpeseIn C.Capit.Miss.'!$I$88</f>
        <v>0</v>
      </c>
      <c r="E14" s="54">
        <f>+'[2]Titolo2 SpeseIn C.Capit.Miss.'!$I$137</f>
        <v>0</v>
      </c>
      <c r="F14" s="19">
        <f t="shared" ref="F14:F15" si="2">SUM(C14:E14)</f>
        <v>0</v>
      </c>
    </row>
    <row r="15" spans="2:6" ht="16.5" thickBot="1">
      <c r="B15" s="56" t="s">
        <v>32</v>
      </c>
      <c r="C15" s="54">
        <f>+'[2]Titolo2 SpeseIn C.Capit.Miss.'!$K$61</f>
        <v>0</v>
      </c>
      <c r="D15" s="54">
        <f>+'[2]Titolo2 SpeseIn C.Capit.Miss.'!$K$88</f>
        <v>0</v>
      </c>
      <c r="E15" s="54">
        <f>+'[2]Titolo2 SpeseIn C.Capit.Miss.'!$K$137</f>
        <v>0</v>
      </c>
      <c r="F15" s="19">
        <f t="shared" si="2"/>
        <v>0</v>
      </c>
    </row>
    <row r="16" spans="2:6" ht="16.5" thickBot="1">
      <c r="B16" s="6" t="s">
        <v>8</v>
      </c>
      <c r="C16" s="52">
        <f>SUM(C14:C15)</f>
        <v>0</v>
      </c>
      <c r="D16" s="52">
        <f t="shared" ref="D16:E16" si="3">SUM(D14:D15)</f>
        <v>0</v>
      </c>
      <c r="E16" s="52">
        <f t="shared" si="3"/>
        <v>0</v>
      </c>
      <c r="F16" s="53">
        <f>SUM(F14:F15)</f>
        <v>0</v>
      </c>
    </row>
    <row r="17" spans="2:6" ht="15.75">
      <c r="B17" s="27"/>
      <c r="C17" s="28"/>
      <c r="D17" s="28"/>
      <c r="E17" s="28"/>
      <c r="F17" s="28"/>
    </row>
    <row r="19" spans="2:6" ht="15">
      <c r="B19" s="82" t="s">
        <v>98</v>
      </c>
      <c r="C19" s="82"/>
      <c r="D19" s="82"/>
      <c r="E19" s="82"/>
      <c r="F19" s="82"/>
    </row>
    <row r="20" spans="2:6" ht="31.5">
      <c r="B20" s="22" t="s">
        <v>35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56" t="s">
        <v>32</v>
      </c>
      <c r="C21" s="54">
        <f>SUM(C7,C14)</f>
        <v>0</v>
      </c>
      <c r="D21" s="54">
        <f t="shared" ref="D21:E21" si="4">SUM(D7,D14)</f>
        <v>0</v>
      </c>
      <c r="E21" s="54">
        <f t="shared" si="4"/>
        <v>175130.21</v>
      </c>
      <c r="F21" s="19">
        <f t="shared" ref="F21:F22" si="5">SUM(C21:E21)</f>
        <v>175130.21</v>
      </c>
    </row>
    <row r="22" spans="2:6" ht="16.5" thickBot="1">
      <c r="B22" s="56" t="s">
        <v>32</v>
      </c>
      <c r="C22" s="54">
        <f>SUM(C8,C15)</f>
        <v>0</v>
      </c>
      <c r="D22" s="54">
        <f t="shared" ref="D22:E22" si="6">SUM(D8,D15)</f>
        <v>0</v>
      </c>
      <c r="E22" s="54">
        <f t="shared" si="6"/>
        <v>0</v>
      </c>
      <c r="F22" s="19">
        <f t="shared" si="5"/>
        <v>0</v>
      </c>
    </row>
    <row r="23" spans="2:6" ht="16.5" thickBot="1">
      <c r="B23" s="6" t="s">
        <v>8</v>
      </c>
      <c r="C23" s="52">
        <f>SUM(C21:C22)</f>
        <v>0</v>
      </c>
      <c r="D23" s="52">
        <f t="shared" ref="D23:E23" si="7">SUM(D21:D22)</f>
        <v>0</v>
      </c>
      <c r="E23" s="52">
        <f t="shared" si="7"/>
        <v>175130.21</v>
      </c>
      <c r="F23" s="53">
        <f>SUM(F21:F22)</f>
        <v>175130.21</v>
      </c>
    </row>
    <row r="24" spans="2:6" ht="15.75">
      <c r="B24" s="27"/>
      <c r="C24" s="28"/>
      <c r="D24" s="28"/>
      <c r="E24" s="28"/>
      <c r="F24" s="28"/>
    </row>
    <row r="25" spans="2:6" ht="15.75">
      <c r="B25" s="27"/>
      <c r="C25" s="28"/>
      <c r="D25" s="28"/>
      <c r="E25" s="28"/>
      <c r="F25" s="28"/>
    </row>
    <row r="26" spans="2:6" ht="15">
      <c r="B26" s="82" t="s">
        <v>58</v>
      </c>
      <c r="C26" s="82"/>
      <c r="D26" s="82"/>
      <c r="E26" s="82"/>
      <c r="F26" s="82"/>
    </row>
    <row r="27" spans="2:6" ht="31.5">
      <c r="B27" s="22" t="s">
        <v>35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56" t="s">
        <v>32</v>
      </c>
      <c r="C28" s="54">
        <f>+'[2]Titolo2 SpeseIn C.Capit.Miss.'!$W$61</f>
        <v>0</v>
      </c>
      <c r="D28" s="54">
        <f>+'[2]Titolo2 SpeseIn C.Capit.Miss.'!$W$88</f>
        <v>0</v>
      </c>
      <c r="E28" s="54">
        <f>+'[2]Titolo2 SpeseIn C.Capit.Miss.'!$W$137</f>
        <v>132131.47</v>
      </c>
      <c r="F28" s="19">
        <f t="shared" ref="F28:F29" si="8">SUM(C28:E28)</f>
        <v>132131.47</v>
      </c>
    </row>
    <row r="29" spans="2:6" ht="16.5" thickBot="1">
      <c r="B29" s="56" t="s">
        <v>32</v>
      </c>
      <c r="C29" s="54">
        <f>+'[2]Titolo2 SpeseIn C.Capit.Miss.'!$Y$61</f>
        <v>0</v>
      </c>
      <c r="D29" s="54">
        <f>+'[2]Titolo2 SpeseIn C.Capit.Miss.'!$Y$88</f>
        <v>0</v>
      </c>
      <c r="E29" s="54">
        <f>+'[2]Titolo2 SpeseIn C.Capit.Miss.'!$Y$137</f>
        <v>0</v>
      </c>
      <c r="F29" s="19">
        <f t="shared" si="8"/>
        <v>0</v>
      </c>
    </row>
    <row r="30" spans="2:6" ht="16.5" thickBot="1">
      <c r="B30" s="6" t="s">
        <v>8</v>
      </c>
      <c r="C30" s="52">
        <f>SUM(C28:C29)</f>
        <v>0</v>
      </c>
      <c r="D30" s="52">
        <f t="shared" ref="D30:E30" si="9">SUM(D28:D29)</f>
        <v>0</v>
      </c>
      <c r="E30" s="52">
        <f t="shared" si="9"/>
        <v>132131.47</v>
      </c>
      <c r="F30" s="53">
        <f>SUM(F28:F29)</f>
        <v>132131.47</v>
      </c>
    </row>
    <row r="31" spans="2:6" ht="15.75">
      <c r="B31" s="27"/>
      <c r="C31" s="28"/>
      <c r="D31" s="28"/>
      <c r="E31" s="28"/>
      <c r="F31" s="28"/>
    </row>
    <row r="33" spans="2:6" ht="15">
      <c r="B33" s="81" t="s">
        <v>59</v>
      </c>
      <c r="C33" s="81"/>
      <c r="D33" s="81"/>
      <c r="E33" s="81"/>
      <c r="F33" s="81"/>
    </row>
    <row r="34" spans="2:6" ht="31.5">
      <c r="B34" s="22" t="s">
        <v>35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56" t="s">
        <v>32</v>
      </c>
      <c r="C35" s="54">
        <f>+'[2]Titolo2 SpeseIn C.Capit.Miss.'!$AD$61</f>
        <v>0</v>
      </c>
      <c r="D35" s="54">
        <f>+'[2]Titolo2 SpeseIn C.Capit.Miss.'!$AD$88</f>
        <v>0</v>
      </c>
      <c r="E35" s="54">
        <f>+'[2]Titolo2 SpeseIn C.Capit.Miss.'!$AD$137</f>
        <v>0</v>
      </c>
      <c r="F35" s="19">
        <f t="shared" ref="F35:F36" si="10">SUM(C35:E35)</f>
        <v>0</v>
      </c>
    </row>
    <row r="36" spans="2:6" ht="16.5" thickBot="1">
      <c r="B36" s="56" t="s">
        <v>32</v>
      </c>
      <c r="C36" s="54">
        <f>+'[2]Titolo2 SpeseIn C.Capit.Miss.'!$AF$61</f>
        <v>0</v>
      </c>
      <c r="D36" s="54">
        <f>+'[2]Titolo2 SpeseIn C.Capit.Miss.'!$AF$88</f>
        <v>0</v>
      </c>
      <c r="E36" s="54">
        <f>+'[2]Titolo2 SpeseIn C.Capit.Miss.'!$AF$137</f>
        <v>0</v>
      </c>
      <c r="F36" s="19">
        <f t="shared" si="10"/>
        <v>0</v>
      </c>
    </row>
    <row r="37" spans="2:6" ht="16.5" thickBot="1">
      <c r="B37" s="6" t="s">
        <v>8</v>
      </c>
      <c r="C37" s="52">
        <f>SUM(C35:C36)</f>
        <v>0</v>
      </c>
      <c r="D37" s="52">
        <f t="shared" ref="D37:E37" si="11">SUM(D35:D36)</f>
        <v>0</v>
      </c>
      <c r="E37" s="52">
        <f t="shared" si="11"/>
        <v>0</v>
      </c>
      <c r="F37" s="53">
        <f>SUM(F35:F36)</f>
        <v>0</v>
      </c>
    </row>
    <row r="38" spans="2:6" ht="15.75">
      <c r="B38" s="27"/>
      <c r="C38" s="28"/>
      <c r="D38" s="28"/>
      <c r="E38" s="28"/>
      <c r="F38" s="28"/>
    </row>
    <row r="40" spans="2:6" ht="15">
      <c r="B40" s="81" t="s">
        <v>99</v>
      </c>
      <c r="C40" s="81"/>
      <c r="D40" s="81"/>
      <c r="E40" s="81"/>
      <c r="F40" s="81"/>
    </row>
    <row r="41" spans="2:6" ht="31.5">
      <c r="B41" s="22" t="s">
        <v>36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56" t="s">
        <v>32</v>
      </c>
      <c r="C42" s="54">
        <f>SUM(C28,C35)</f>
        <v>0</v>
      </c>
      <c r="D42" s="54">
        <f t="shared" ref="D42:E42" si="12">SUM(D28,D35)</f>
        <v>0</v>
      </c>
      <c r="E42" s="54">
        <f t="shared" si="12"/>
        <v>132131.47</v>
      </c>
      <c r="F42" s="19">
        <f t="shared" ref="F42:F43" si="13">SUM(C42:E42)</f>
        <v>132131.47</v>
      </c>
    </row>
    <row r="43" spans="2:6" ht="16.5" thickBot="1">
      <c r="B43" s="56" t="s">
        <v>32</v>
      </c>
      <c r="C43" s="54">
        <f>SUM(C29,C36)</f>
        <v>0</v>
      </c>
      <c r="D43" s="54">
        <f t="shared" ref="D43:E43" si="14">SUM(D29,D36)</f>
        <v>0</v>
      </c>
      <c r="E43" s="54">
        <f t="shared" si="14"/>
        <v>0</v>
      </c>
      <c r="F43" s="19">
        <f t="shared" si="13"/>
        <v>0</v>
      </c>
    </row>
    <row r="44" spans="2:6" ht="16.5" thickBot="1">
      <c r="B44" s="6" t="s">
        <v>8</v>
      </c>
      <c r="C44" s="52">
        <f>SUM(C42:C43)</f>
        <v>0</v>
      </c>
      <c r="D44" s="52">
        <f t="shared" ref="D44:E44" si="15">SUM(D42:D43)</f>
        <v>0</v>
      </c>
      <c r="E44" s="52">
        <f t="shared" si="15"/>
        <v>132131.47</v>
      </c>
      <c r="F44" s="53">
        <f>SUM(F42:F43)</f>
        <v>132131.47</v>
      </c>
    </row>
    <row r="45" spans="2:6" ht="15.75">
      <c r="B45" s="27"/>
      <c r="C45" s="28"/>
      <c r="D45" s="28"/>
      <c r="E45" s="28"/>
      <c r="F45" s="28"/>
    </row>
    <row r="46" spans="2:6" ht="15.75">
      <c r="B46" s="27"/>
      <c r="C46" s="28"/>
      <c r="D46" s="28"/>
      <c r="E46" s="28"/>
      <c r="F46" s="28"/>
    </row>
    <row r="47" spans="2:6" ht="15">
      <c r="B47" s="81" t="s">
        <v>21</v>
      </c>
      <c r="C47" s="81"/>
      <c r="D47" s="81"/>
      <c r="E47" s="81"/>
      <c r="F47" s="81"/>
    </row>
    <row r="48" spans="2:6" ht="31.5">
      <c r="B48" s="22" t="s">
        <v>35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56" t="s">
        <v>32</v>
      </c>
      <c r="C49" s="54">
        <f>+'[2]Titolo2 SpeseIn C.Capit.Miss.'!$AR$61</f>
        <v>0</v>
      </c>
      <c r="D49" s="54">
        <f>+'[2]Titolo2 SpeseIn C.Capit.Miss.'!$AR$88</f>
        <v>667.38</v>
      </c>
      <c r="E49" s="54">
        <f>+'[2]Titolo2 SpeseIn C.Capit.Miss.'!$AR$137</f>
        <v>111837.13</v>
      </c>
      <c r="F49" s="19">
        <f t="shared" ref="F49:F50" si="16">SUM(C49:E49)</f>
        <v>112504.51000000001</v>
      </c>
    </row>
    <row r="50" spans="2:6" ht="16.5" thickBot="1">
      <c r="B50" s="56" t="s">
        <v>32</v>
      </c>
      <c r="C50" s="54">
        <f>+'[2]Titolo2 SpeseIn C.Capit.Miss.'!$AT$61</f>
        <v>0</v>
      </c>
      <c r="D50" s="54">
        <f>+'[2]Titolo2 SpeseIn C.Capit.Miss.'!$AT$88</f>
        <v>0</v>
      </c>
      <c r="E50" s="54">
        <f>+'[2]Titolo2 SpeseIn C.Capit.Miss.'!$AT$137</f>
        <v>0</v>
      </c>
      <c r="F50" s="19">
        <f t="shared" si="16"/>
        <v>0</v>
      </c>
    </row>
    <row r="51" spans="2:6" ht="16.5" thickBot="1">
      <c r="B51" s="6" t="s">
        <v>8</v>
      </c>
      <c r="C51" s="52">
        <f>SUM(C49:C50)</f>
        <v>0</v>
      </c>
      <c r="D51" s="52">
        <f t="shared" ref="D51:E51" si="17">SUM(D49:D50)</f>
        <v>667.38</v>
      </c>
      <c r="E51" s="52">
        <f t="shared" si="17"/>
        <v>111837.13</v>
      </c>
      <c r="F51" s="53">
        <f>SUM(F49:F50)</f>
        <v>112504.51000000001</v>
      </c>
    </row>
    <row r="52" spans="2:6" ht="15.75">
      <c r="B52" s="27"/>
      <c r="C52" s="28"/>
      <c r="D52" s="28"/>
      <c r="E52" s="28"/>
      <c r="F52" s="28"/>
    </row>
    <row r="54" spans="2:6" ht="15">
      <c r="B54" s="81" t="s">
        <v>60</v>
      </c>
      <c r="C54" s="81"/>
      <c r="D54" s="81"/>
      <c r="E54" s="81"/>
      <c r="F54" s="81"/>
    </row>
    <row r="55" spans="2:6" ht="31.5">
      <c r="B55" s="22" t="s">
        <v>35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56" t="s">
        <v>32</v>
      </c>
      <c r="C56" s="54">
        <f>+'[2]Titolo2 SpeseIn C.Capit.Miss.'!$AY$61</f>
        <v>0</v>
      </c>
      <c r="D56" s="54">
        <f>+'[2]Titolo2 SpeseIn C.Capit.Miss.'!$AY$88</f>
        <v>0</v>
      </c>
      <c r="E56" s="54">
        <f>+'[2]Titolo2 SpeseIn C.Capit.Miss.'!$AY$137</f>
        <v>0</v>
      </c>
      <c r="F56" s="19">
        <f t="shared" ref="F56:F57" si="18">SUM(C56:E56)</f>
        <v>0</v>
      </c>
    </row>
    <row r="57" spans="2:6" ht="16.5" thickBot="1">
      <c r="B57" s="56" t="s">
        <v>32</v>
      </c>
      <c r="C57" s="54">
        <f>+'[2]Titolo2 SpeseIn C.Capit.Miss.'!$BA$61</f>
        <v>0</v>
      </c>
      <c r="D57" s="54">
        <f>+'[2]Titolo2 SpeseIn C.Capit.Miss.'!$BA$88</f>
        <v>0</v>
      </c>
      <c r="E57" s="54">
        <f>+'[2]Titolo2 SpeseIn C.Capit.Miss.'!$BA$137</f>
        <v>0</v>
      </c>
      <c r="F57" s="19">
        <f t="shared" si="18"/>
        <v>0</v>
      </c>
    </row>
    <row r="58" spans="2:6" ht="16.5" thickBot="1">
      <c r="B58" s="6" t="s">
        <v>8</v>
      </c>
      <c r="C58" s="52">
        <f>SUM(C56:C57)</f>
        <v>0</v>
      </c>
      <c r="D58" s="52">
        <f t="shared" ref="D58:E58" si="19">SUM(D56:D57)</f>
        <v>0</v>
      </c>
      <c r="E58" s="52">
        <f t="shared" si="19"/>
        <v>0</v>
      </c>
      <c r="F58" s="53">
        <f>SUM(F56:F57)</f>
        <v>0</v>
      </c>
    </row>
    <row r="59" spans="2:6" ht="15.75">
      <c r="B59" s="27"/>
      <c r="C59" s="28"/>
      <c r="D59" s="28"/>
      <c r="E59" s="28"/>
      <c r="F59" s="28"/>
    </row>
    <row r="61" spans="2:6" ht="15">
      <c r="B61" s="81" t="s">
        <v>100</v>
      </c>
      <c r="C61" s="81"/>
      <c r="D61" s="81"/>
      <c r="E61" s="81"/>
      <c r="F61" s="81"/>
    </row>
    <row r="62" spans="2:6" ht="31.5">
      <c r="B62" s="22" t="s">
        <v>35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56" t="s">
        <v>32</v>
      </c>
      <c r="C63" s="54">
        <f>SUM(C49,C56)</f>
        <v>0</v>
      </c>
      <c r="D63" s="54">
        <f t="shared" ref="D63:E63" si="20">SUM(D49,D56)</f>
        <v>667.38</v>
      </c>
      <c r="E63" s="54">
        <f t="shared" si="20"/>
        <v>111837.13</v>
      </c>
      <c r="F63" s="19">
        <f t="shared" ref="F63:F64" si="21">SUM(C63:E63)</f>
        <v>112504.51000000001</v>
      </c>
    </row>
    <row r="64" spans="2:6" ht="16.5" thickBot="1">
      <c r="B64" s="56" t="s">
        <v>32</v>
      </c>
      <c r="C64" s="54">
        <f>SUM(C50,C57)</f>
        <v>0</v>
      </c>
      <c r="D64" s="54">
        <f t="shared" ref="D64:E64" si="22">SUM(D50,D57)</f>
        <v>0</v>
      </c>
      <c r="E64" s="54">
        <f t="shared" si="22"/>
        <v>0</v>
      </c>
      <c r="F64" s="19">
        <f t="shared" si="21"/>
        <v>0</v>
      </c>
    </row>
    <row r="65" spans="2:6" ht="16.5" thickBot="1">
      <c r="B65" s="6" t="s">
        <v>8</v>
      </c>
      <c r="C65" s="52">
        <f>SUM(C63:C64)</f>
        <v>0</v>
      </c>
      <c r="D65" s="52">
        <f t="shared" ref="D65:E65" si="23">SUM(D63:D64)</f>
        <v>667.38</v>
      </c>
      <c r="E65" s="52">
        <f t="shared" si="23"/>
        <v>111837.13</v>
      </c>
      <c r="F65" s="53">
        <f>SUM(F63:F64)</f>
        <v>112504.51000000001</v>
      </c>
    </row>
    <row r="66" spans="2:6" ht="15.75">
      <c r="B66" s="27"/>
      <c r="C66" s="28"/>
      <c r="D66" s="28"/>
      <c r="E66" s="28"/>
      <c r="F66" s="28"/>
    </row>
    <row r="67" spans="2:6" ht="15.75">
      <c r="B67" s="27"/>
      <c r="C67" s="28"/>
      <c r="D67" s="28"/>
      <c r="E67" s="28"/>
      <c r="F67" s="28"/>
    </row>
    <row r="68" spans="2:6" ht="15">
      <c r="B68" s="81" t="s">
        <v>61</v>
      </c>
      <c r="C68" s="81"/>
      <c r="D68" s="81"/>
      <c r="E68" s="81"/>
      <c r="F68" s="81"/>
    </row>
    <row r="69" spans="2:6" ht="31.5">
      <c r="B69" s="22" t="s">
        <v>35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56" t="s">
        <v>32</v>
      </c>
      <c r="C70" s="54">
        <f>+'[2]Titolo2 SpeseIn C.Capit.Miss.'!$BM$61</f>
        <v>0</v>
      </c>
      <c r="D70" s="54">
        <f>+'[2]Titolo2 SpeseIn C.Capit.Miss.'!$BM$88</f>
        <v>667.38</v>
      </c>
      <c r="E70" s="54">
        <f>+'[2]Titolo2 SpeseIn C.Capit.Miss.'!$BM$137</f>
        <v>243968.6</v>
      </c>
      <c r="F70" s="19">
        <f>SUM(C70,D70,E70)</f>
        <v>244635.98</v>
      </c>
    </row>
    <row r="71" spans="2:6" ht="16.5" thickBot="1">
      <c r="B71" s="56" t="s">
        <v>32</v>
      </c>
      <c r="C71" s="54">
        <f>+'[2]Titolo2 SpeseIn C.Capit.Miss.'!$BO$61</f>
        <v>0</v>
      </c>
      <c r="D71" s="54">
        <f>+'[2]Titolo2 SpeseIn C.Capit.Miss.'!$BO$88</f>
        <v>0</v>
      </c>
      <c r="E71" s="54">
        <f>+'[2]Titolo2 SpeseIn C.Capit.Miss.'!$BO$137</f>
        <v>0</v>
      </c>
      <c r="F71" s="19">
        <f t="shared" ref="F71" si="24">SUM(C71:E71)</f>
        <v>0</v>
      </c>
    </row>
    <row r="72" spans="2:6" ht="16.5" thickBot="1">
      <c r="B72" s="6" t="s">
        <v>8</v>
      </c>
      <c r="C72" s="52">
        <f>SUM(C70:C71)</f>
        <v>0</v>
      </c>
      <c r="D72" s="52">
        <f t="shared" ref="D72:E72" si="25">SUM(D70:D71)</f>
        <v>667.38</v>
      </c>
      <c r="E72" s="52">
        <f t="shared" si="25"/>
        <v>243968.6</v>
      </c>
      <c r="F72" s="53">
        <f>SUM(F70:F71)</f>
        <v>244635.98</v>
      </c>
    </row>
    <row r="73" spans="2:6" ht="15.75">
      <c r="B73" s="27"/>
      <c r="C73" s="28"/>
      <c r="D73" s="28"/>
      <c r="E73" s="28"/>
      <c r="F73" s="28"/>
    </row>
    <row r="75" spans="2:6" ht="34.5" customHeight="1">
      <c r="B75" s="83" t="s">
        <v>62</v>
      </c>
      <c r="C75" s="83"/>
      <c r="D75" s="83"/>
      <c r="E75" s="83"/>
      <c r="F75" s="83"/>
    </row>
    <row r="76" spans="2:6" ht="31.5">
      <c r="B76" s="22" t="s">
        <v>35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56" t="s">
        <v>32</v>
      </c>
      <c r="C77" s="54">
        <f>+'[2]Titolo2 SpeseIn C.Capit.Miss.'!$BT$61</f>
        <v>0</v>
      </c>
      <c r="D77" s="54">
        <f>+'[2]Titolo2 SpeseIn C.Capit.Miss.'!$BT$88</f>
        <v>0</v>
      </c>
      <c r="E77" s="54">
        <f>+'[2]Titolo2 SpeseIn C.Capit.Miss.'!$BT$137</f>
        <v>0</v>
      </c>
      <c r="F77" s="19">
        <f t="shared" ref="F77:F78" si="26">SUM(C77:E77)</f>
        <v>0</v>
      </c>
    </row>
    <row r="78" spans="2:6" ht="16.5" thickBot="1">
      <c r="B78" s="56" t="s">
        <v>32</v>
      </c>
      <c r="C78" s="54">
        <f>+'[2]Titolo2 SpeseIn C.Capit.Miss.'!$BV$61</f>
        <v>0</v>
      </c>
      <c r="D78" s="54">
        <f>+'[2]Titolo2 SpeseIn C.Capit.Miss.'!$BV$88</f>
        <v>0</v>
      </c>
      <c r="E78" s="54">
        <f>+'[2]Titolo2 SpeseIn C.Capit.Miss.'!$BV$137</f>
        <v>0</v>
      </c>
      <c r="F78" s="19">
        <f t="shared" si="26"/>
        <v>0</v>
      </c>
    </row>
    <row r="79" spans="2:6" ht="16.5" thickBot="1">
      <c r="B79" s="6" t="s">
        <v>8</v>
      </c>
      <c r="C79" s="52">
        <f>SUM(C77:C78)</f>
        <v>0</v>
      </c>
      <c r="D79" s="52">
        <f t="shared" ref="D79:E79" si="27">SUM(D77:D78)</f>
        <v>0</v>
      </c>
      <c r="E79" s="52">
        <f t="shared" si="27"/>
        <v>0</v>
      </c>
      <c r="F79" s="53">
        <f>SUM(F77:F78)</f>
        <v>0</v>
      </c>
    </row>
    <row r="80" spans="2:6" ht="15.75">
      <c r="B80" s="27"/>
      <c r="C80" s="28"/>
      <c r="D80" s="28"/>
      <c r="E80" s="28"/>
      <c r="F80" s="28"/>
    </row>
    <row r="82" spans="2:6" ht="15">
      <c r="B82" s="81" t="s">
        <v>101</v>
      </c>
      <c r="C82" s="81"/>
      <c r="D82" s="81"/>
      <c r="E82" s="81"/>
      <c r="F82" s="81"/>
    </row>
    <row r="83" spans="2:6" ht="31.5">
      <c r="B83" s="22" t="s">
        <v>34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56" t="s">
        <v>32</v>
      </c>
      <c r="C84" s="54">
        <f>SUM(C70,C77)</f>
        <v>0</v>
      </c>
      <c r="D84" s="54">
        <f t="shared" ref="D84:E84" si="28">SUM(D70,D77)</f>
        <v>667.38</v>
      </c>
      <c r="E84" s="54">
        <f t="shared" si="28"/>
        <v>243968.6</v>
      </c>
      <c r="F84" s="19">
        <f t="shared" ref="F84:F85" si="29">SUM(C84:E84)</f>
        <v>244635.98</v>
      </c>
    </row>
    <row r="85" spans="2:6" ht="16.5" thickBot="1">
      <c r="B85" s="56" t="s">
        <v>32</v>
      </c>
      <c r="C85" s="54">
        <f>SUM(C71,C78)</f>
        <v>0</v>
      </c>
      <c r="D85" s="54">
        <f t="shared" ref="D85:E85" si="30">SUM(D71,D78)</f>
        <v>0</v>
      </c>
      <c r="E85" s="54">
        <f t="shared" si="30"/>
        <v>0</v>
      </c>
      <c r="F85" s="19">
        <f t="shared" si="29"/>
        <v>0</v>
      </c>
    </row>
    <row r="86" spans="2:6" ht="16.5" thickBot="1">
      <c r="B86" s="6" t="s">
        <v>8</v>
      </c>
      <c r="C86" s="52">
        <f>SUM(C84:C85)</f>
        <v>0</v>
      </c>
      <c r="D86" s="52">
        <f t="shared" ref="D86:E86" si="31">SUM(D84:D85)</f>
        <v>667.38</v>
      </c>
      <c r="E86" s="52">
        <f t="shared" si="31"/>
        <v>243968.6</v>
      </c>
      <c r="F86" s="53">
        <f>SUM(F84:F85)</f>
        <v>244635.98</v>
      </c>
    </row>
    <row r="87" spans="2:6">
      <c r="B87" s="57" t="s">
        <v>11</v>
      </c>
      <c r="C87" s="57"/>
      <c r="D87" s="57"/>
      <c r="F87" s="37"/>
    </row>
    <row r="88" spans="2:6">
      <c r="B88" s="57" t="s">
        <v>23</v>
      </c>
      <c r="C88" s="57"/>
      <c r="D88" s="57"/>
    </row>
  </sheetData>
  <mergeCells count="14">
    <mergeCell ref="B2:F2"/>
    <mergeCell ref="B54:F54"/>
    <mergeCell ref="B33:F33"/>
    <mergeCell ref="B40:F40"/>
    <mergeCell ref="B47:F47"/>
    <mergeCell ref="B3:F3"/>
    <mergeCell ref="B5:F5"/>
    <mergeCell ref="B12:F12"/>
    <mergeCell ref="B19:F19"/>
    <mergeCell ref="B82:F82"/>
    <mergeCell ref="B61:F61"/>
    <mergeCell ref="B68:F68"/>
    <mergeCell ref="B75:F75"/>
    <mergeCell ref="B26:F26"/>
  </mergeCells>
  <pageMargins left="0.70866141732283472" right="0.70866141732283472" top="1.8503937007874016" bottom="1.8897637795275593" header="0.31496062992125984" footer="0.31496062992125984"/>
  <pageSetup paperSize="8" scale="8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14999847407452621"/>
    <pageSetUpPr fitToPage="1"/>
  </sheetPr>
  <dimension ref="B2:G72"/>
  <sheetViews>
    <sheetView zoomScale="80" zoomScaleNormal="80" workbookViewId="0">
      <selection activeCell="B2" sqref="B2:F2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3" style="10" customWidth="1"/>
    <col min="8" max="16384" width="8.85546875" style="10"/>
  </cols>
  <sheetData>
    <row r="2" spans="2:6">
      <c r="B2" s="70" t="s">
        <v>110</v>
      </c>
      <c r="C2" s="70"/>
      <c r="D2" s="70"/>
      <c r="E2" s="70"/>
      <c r="F2" s="70"/>
    </row>
    <row r="3" spans="2:6">
      <c r="B3" s="71"/>
      <c r="C3" s="72"/>
      <c r="D3" s="72"/>
      <c r="E3" s="72"/>
      <c r="F3" s="72"/>
    </row>
    <row r="4" spans="2:6">
      <c r="B4" s="68"/>
      <c r="C4" s="68"/>
      <c r="D4" s="68"/>
      <c r="E4" s="68"/>
      <c r="F4" s="68"/>
    </row>
    <row r="5" spans="2:6" ht="15" customHeight="1">
      <c r="B5" s="67" t="s">
        <v>14</v>
      </c>
      <c r="C5" s="67"/>
      <c r="D5" s="67"/>
      <c r="E5" s="67"/>
      <c r="F5" s="67"/>
    </row>
    <row r="6" spans="2:6" ht="42.6" customHeight="1" thickBot="1">
      <c r="B6" s="66" t="s">
        <v>38</v>
      </c>
      <c r="C6" s="11" t="s">
        <v>5</v>
      </c>
      <c r="D6" s="11" t="s">
        <v>6</v>
      </c>
      <c r="E6" s="11" t="s">
        <v>7</v>
      </c>
      <c r="F6" s="11" t="s">
        <v>10</v>
      </c>
    </row>
    <row r="7" spans="2:6" ht="16.5" thickBot="1">
      <c r="B7" s="14" t="s">
        <v>8</v>
      </c>
      <c r="C7" s="62">
        <f>('Tab. I.4.1A -Correnti-Miss. 10'!C13+'Tab. I.4.3A -Correnti-Miss.12'!C9+'Tab. I.4.5A -Correnti-AltriInt.'!C9)/1000000</f>
        <v>1746.7269496424001</v>
      </c>
      <c r="D7" s="62">
        <f>('Tab. I.4.1A -Correnti-Miss. 10'!D13+'Tab. I.4.3A -Correnti-Miss.12'!D9+'Tab. I.4.5A -Correnti-AltriInt.'!D9)/1000000</f>
        <v>1354.3347399900001</v>
      </c>
      <c r="E7" s="62">
        <f>('Tab. I.4.1A -Correnti-Miss. 10'!E13+'Tab. I.4.3A -Correnti-Miss.12'!E9+'Tab. I.4.5A -Correnti-AltriInt.'!E9)/1000000</f>
        <v>529.31588457999999</v>
      </c>
      <c r="F7" s="50">
        <f t="shared" ref="F7" si="0">SUM(C7:E7)</f>
        <v>3630.3775742123998</v>
      </c>
    </row>
    <row r="8" spans="2:6" ht="15.75">
      <c r="C8" s="40"/>
      <c r="D8" s="40"/>
      <c r="E8" s="40"/>
      <c r="F8" s="58"/>
    </row>
    <row r="9" spans="2:6">
      <c r="C9" s="41"/>
      <c r="D9" s="41"/>
      <c r="E9" s="41"/>
      <c r="F9" s="41"/>
    </row>
    <row r="10" spans="2:6">
      <c r="B10" s="67" t="s">
        <v>15</v>
      </c>
      <c r="C10" s="67"/>
      <c r="D10" s="67"/>
      <c r="E10" s="67"/>
      <c r="F10" s="67"/>
    </row>
    <row r="11" spans="2:6" ht="52.9" customHeight="1" thickBot="1">
      <c r="B11" s="66" t="s">
        <v>38</v>
      </c>
      <c r="C11" s="11" t="s">
        <v>5</v>
      </c>
      <c r="D11" s="11" t="s">
        <v>6</v>
      </c>
      <c r="E11" s="11" t="s">
        <v>7</v>
      </c>
      <c r="F11" s="11" t="s">
        <v>10</v>
      </c>
    </row>
    <row r="12" spans="2:6" ht="16.5" thickBot="1">
      <c r="B12" s="14" t="s">
        <v>8</v>
      </c>
      <c r="C12" s="62">
        <f>+('Tab. I.4.1A -Correnti-Miss. 10'!C23+'Tab. I.4.3A -Correnti-Miss.12'!C16+'Tab. I.4.5A -Correnti-AltriInt.'!C16)/1000000</f>
        <v>271.34092242000003</v>
      </c>
      <c r="D12" s="62">
        <f>+('Tab. I.4.1A -Correnti-Miss. 10'!D23+'Tab. I.4.3A -Correnti-Miss.12'!D16+'Tab. I.4.5A -Correnti-AltriInt.'!D16)/1000000</f>
        <v>96.858538269999997</v>
      </c>
      <c r="E12" s="62">
        <f>+('Tab. I.4.1A -Correnti-Miss. 10'!E23+'Tab. I.4.3A -Correnti-Miss.12'!E16+'Tab. I.4.5A -Correnti-AltriInt.'!E16)/1000000</f>
        <v>177.49146235999999</v>
      </c>
      <c r="F12" s="50">
        <f t="shared" ref="F12" si="1">SUM(C12:E12)</f>
        <v>545.69092305000004</v>
      </c>
    </row>
    <row r="13" spans="2:6" ht="15.75">
      <c r="C13" s="40"/>
      <c r="D13" s="40"/>
      <c r="E13" s="40"/>
      <c r="F13" s="58"/>
    </row>
    <row r="14" spans="2:6">
      <c r="B14" s="10" t="s">
        <v>9</v>
      </c>
      <c r="C14" s="41" t="s">
        <v>9</v>
      </c>
      <c r="D14" s="41"/>
      <c r="E14" s="41"/>
      <c r="F14" s="41"/>
    </row>
    <row r="15" spans="2:6">
      <c r="B15" s="16" t="s">
        <v>87</v>
      </c>
      <c r="C15" s="30" t="s">
        <v>9</v>
      </c>
      <c r="D15" s="30" t="s">
        <v>9</v>
      </c>
      <c r="E15" s="30" t="s">
        <v>9</v>
      </c>
      <c r="F15" s="30" t="s">
        <v>9</v>
      </c>
    </row>
    <row r="16" spans="2:6" ht="32.1" customHeight="1" thickBot="1">
      <c r="B16" s="66" t="s">
        <v>38</v>
      </c>
      <c r="C16" s="11" t="s">
        <v>5</v>
      </c>
      <c r="D16" s="11" t="s">
        <v>6</v>
      </c>
      <c r="E16" s="11" t="s">
        <v>7</v>
      </c>
      <c r="F16" s="11" t="s">
        <v>10</v>
      </c>
    </row>
    <row r="17" spans="2:6" ht="16.5" thickBot="1">
      <c r="B17" s="14" t="s">
        <v>8</v>
      </c>
      <c r="C17" s="62">
        <f>('Tab. I.4.1A -Correnti-Miss. 10'!C33+'Tab. I.4.3A -Correnti-Miss.12'!C23+'Tab. I.4.5A -Correnti-AltriInt.'!C23)/1000000</f>
        <v>2018.0678720623998</v>
      </c>
      <c r="D17" s="62">
        <f>('Tab. I.4.1A -Correnti-Miss. 10'!D33+'Tab. I.4.3A -Correnti-Miss.12'!D23+'Tab. I.4.5A -Correnti-AltriInt.'!D23)/1000000</f>
        <v>1451.1932782600002</v>
      </c>
      <c r="E17" s="62">
        <f>('Tab. I.4.1A -Correnti-Miss. 10'!E33+'Tab. I.4.3A -Correnti-Miss.12'!E23+'Tab. I.4.5A -Correnti-AltriInt.'!E23)/1000000</f>
        <v>706.80734693999989</v>
      </c>
      <c r="F17" s="50">
        <f t="shared" ref="F17" si="2">SUM(C17:E17)</f>
        <v>4176.0684972623994</v>
      </c>
    </row>
    <row r="18" spans="2:6">
      <c r="B18" s="31"/>
      <c r="C18" s="40" t="s">
        <v>9</v>
      </c>
      <c r="D18" s="40"/>
      <c r="E18" s="40"/>
      <c r="F18" s="40"/>
    </row>
    <row r="19" spans="2:6" ht="14.25" customHeight="1">
      <c r="C19" s="41"/>
      <c r="D19" s="41"/>
      <c r="E19" s="41"/>
      <c r="F19" s="41"/>
    </row>
    <row r="20" spans="2:6" ht="9.75" customHeight="1"/>
    <row r="21" spans="2:6" ht="19.5" customHeight="1">
      <c r="B21" s="67" t="s">
        <v>12</v>
      </c>
      <c r="C21" s="67"/>
      <c r="D21" s="67"/>
      <c r="E21" s="67"/>
      <c r="F21" s="67"/>
    </row>
    <row r="22" spans="2:6" ht="32.25" thickBot="1">
      <c r="B22" s="66" t="s">
        <v>38</v>
      </c>
      <c r="C22" s="11" t="s">
        <v>5</v>
      </c>
      <c r="D22" s="11" t="s">
        <v>6</v>
      </c>
      <c r="E22" s="11" t="s">
        <v>7</v>
      </c>
      <c r="F22" s="11" t="s">
        <v>10</v>
      </c>
    </row>
    <row r="23" spans="2:6" ht="16.5" thickBot="1">
      <c r="B23" s="14" t="s">
        <v>8</v>
      </c>
      <c r="C23" s="62">
        <f>('Tab. I.4.1A -Correnti-Miss. 10'!C43+'Tab. I.4.3A -Correnti-Miss.12'!C30+'Tab. I.4.5A -Correnti-AltriInt.'!C30)/1000000</f>
        <v>1461.3247621424</v>
      </c>
      <c r="D23" s="62">
        <f>('Tab. I.4.1A -Correnti-Miss. 10'!D43+'Tab. I.4.3A -Correnti-Miss.12'!D30+'Tab. I.4.5A -Correnti-AltriInt.'!D30)/1000000</f>
        <v>1050.6992344400001</v>
      </c>
      <c r="E23" s="62">
        <f>('Tab. I.4.1A -Correnti-Miss. 10'!E43+'Tab. I.4.3A -Correnti-Miss.12'!E30+'Tab. I.4.5A -Correnti-AltriInt.'!E30)/1000000</f>
        <v>375.78813546999999</v>
      </c>
      <c r="F23" s="50">
        <f t="shared" ref="F23" si="3">SUM(C23:E23)</f>
        <v>2887.8121320524001</v>
      </c>
    </row>
    <row r="24" spans="2:6" ht="15.75">
      <c r="C24" s="40"/>
      <c r="D24" s="40"/>
      <c r="E24" s="40"/>
      <c r="F24" s="58"/>
    </row>
    <row r="25" spans="2:6">
      <c r="C25" s="41"/>
      <c r="D25" s="41"/>
      <c r="E25" s="41"/>
      <c r="F25" s="41"/>
    </row>
    <row r="26" spans="2:6">
      <c r="B26" s="46" t="s">
        <v>18</v>
      </c>
      <c r="C26" s="46"/>
      <c r="D26" s="46"/>
      <c r="E26" s="46"/>
      <c r="F26" s="46"/>
    </row>
    <row r="27" spans="2:6" ht="32.25" thickBot="1">
      <c r="B27" s="66" t="s">
        <v>38</v>
      </c>
      <c r="C27" s="11" t="s">
        <v>5</v>
      </c>
      <c r="D27" s="11" t="s">
        <v>6</v>
      </c>
      <c r="E27" s="11" t="s">
        <v>7</v>
      </c>
      <c r="F27" s="11" t="s">
        <v>10</v>
      </c>
    </row>
    <row r="28" spans="2:6" ht="16.5" thickBot="1">
      <c r="B28" s="14" t="s">
        <v>8</v>
      </c>
      <c r="C28" s="62">
        <f>('Tab. I.4.1A -Correnti-Miss. 10'!C53+'Tab. I.4.3A -Correnti-Miss.12'!C37+'Tab. I.4.5A -Correnti-AltriInt.'!C37)/1000000</f>
        <v>206.81844851</v>
      </c>
      <c r="D28" s="62">
        <f>('Tab. I.4.1A -Correnti-Miss. 10'!D53+'Tab. I.4.3A -Correnti-Miss.12'!D37+'Tab. I.4.5A -Correnti-AltriInt.'!D37)/1000000</f>
        <v>72.584394289999992</v>
      </c>
      <c r="E28" s="62">
        <f>('Tab. I.4.1A -Correnti-Miss. 10'!E53+'Tab. I.4.3A -Correnti-Miss.12'!E37+'Tab. I.4.5A -Correnti-AltriInt.'!E37)/1000000</f>
        <v>133.88534770000001</v>
      </c>
      <c r="F28" s="50">
        <f t="shared" ref="F28" si="4">SUM(C28:E28)</f>
        <v>413.28819049999998</v>
      </c>
    </row>
    <row r="29" spans="2:6" ht="15.75">
      <c r="C29" s="40"/>
      <c r="D29" s="40"/>
      <c r="E29" s="40"/>
      <c r="F29" s="58"/>
    </row>
    <row r="30" spans="2:6">
      <c r="C30" s="41"/>
      <c r="D30" s="41"/>
      <c r="E30" s="41"/>
      <c r="F30" s="41"/>
    </row>
    <row r="31" spans="2:6">
      <c r="B31" s="67" t="s">
        <v>74</v>
      </c>
      <c r="C31" s="67"/>
      <c r="D31" s="67"/>
      <c r="E31" s="67"/>
      <c r="F31" s="67"/>
    </row>
    <row r="32" spans="2:6" ht="32.25" thickBot="1">
      <c r="B32" s="66" t="s">
        <v>38</v>
      </c>
      <c r="C32" s="11" t="s">
        <v>5</v>
      </c>
      <c r="D32" s="11" t="s">
        <v>6</v>
      </c>
      <c r="E32" s="11" t="s">
        <v>7</v>
      </c>
      <c r="F32" s="11" t="s">
        <v>10</v>
      </c>
    </row>
    <row r="33" spans="2:6" ht="16.5" thickBot="1">
      <c r="B33" s="14" t="s">
        <v>8</v>
      </c>
      <c r="C33" s="62">
        <f>('Tab. I.4.1A -Correnti-Miss. 10'!C63+'Tab. I.4.3A -Correnti-Miss.12'!C44+'Tab. I.4.5A -Correnti-AltriInt.'!C44)/1000000</f>
        <v>1668.1432106524001</v>
      </c>
      <c r="D33" s="62">
        <f>('Tab. I.4.1A -Correnti-Miss. 10'!D63+'Tab. I.4.3A -Correnti-Miss.12'!D44+'Tab. I.4.5A -Correnti-AltriInt.'!D44)/1000000</f>
        <v>1123.2836287299999</v>
      </c>
      <c r="E33" s="62">
        <f>('Tab. I.4.1A -Correnti-Miss. 10'!E63+'Tab. I.4.3A -Correnti-Miss.12'!E44+'Tab. I.4.5A -Correnti-AltriInt.'!E44)/1000000</f>
        <v>509.67348317</v>
      </c>
      <c r="F33" s="50">
        <f t="shared" ref="F33" si="5">SUM(C33:E33)</f>
        <v>3301.1003225524</v>
      </c>
    </row>
    <row r="34" spans="2:6">
      <c r="B34" s="31"/>
      <c r="C34" s="40"/>
      <c r="D34" s="40"/>
      <c r="E34" s="40"/>
      <c r="F34" s="40"/>
    </row>
    <row r="35" spans="2:6">
      <c r="C35" s="41"/>
      <c r="D35" s="41"/>
      <c r="E35" s="41"/>
      <c r="F35" s="41"/>
    </row>
    <row r="36" spans="2:6" ht="12.75" customHeight="1">
      <c r="B36" s="10" t="s">
        <v>9</v>
      </c>
    </row>
    <row r="37" spans="2:6">
      <c r="B37" s="67" t="s">
        <v>16</v>
      </c>
      <c r="C37" s="67"/>
      <c r="D37" s="67"/>
      <c r="E37" s="67"/>
      <c r="F37" s="67"/>
    </row>
    <row r="38" spans="2:6" ht="32.25" thickBot="1">
      <c r="B38" s="66" t="s">
        <v>38</v>
      </c>
      <c r="C38" s="11" t="s">
        <v>5</v>
      </c>
      <c r="D38" s="11" t="s">
        <v>6</v>
      </c>
      <c r="E38" s="11" t="s">
        <v>7</v>
      </c>
      <c r="F38" s="11" t="s">
        <v>10</v>
      </c>
    </row>
    <row r="39" spans="2:6" ht="16.5" thickBot="1">
      <c r="B39" s="14" t="s">
        <v>8</v>
      </c>
      <c r="C39" s="62">
        <f>('Tab. I.4.1A -Correnti-Miss. 10'!C73+'Tab. I.4.3A -Correnti-Miss.12'!C51+'Tab. I.4.5A -Correnti-AltriInt.'!C51)/1000000</f>
        <v>245.71628942000001</v>
      </c>
      <c r="D39" s="62">
        <f>('Tab. I.4.1A -Correnti-Miss. 10'!D73+'Tab. I.4.3A -Correnti-Miss.12'!D51+'Tab. I.4.5A -Correnti-AltriInt.'!D51)/1000000</f>
        <v>261.94962336999993</v>
      </c>
      <c r="E39" s="62">
        <f>('Tab. I.4.1A -Correnti-Miss. 10'!E73+'Tab. I.4.3A -Correnti-Miss.12'!E51+'Tab. I.4.5A -Correnti-AltriInt.'!E51)/1000000</f>
        <v>118.27836356</v>
      </c>
      <c r="F39" s="50">
        <f t="shared" ref="F39" si="6">SUM(C39:E39)</f>
        <v>625.94427634999988</v>
      </c>
    </row>
    <row r="40" spans="2:6" ht="15.75">
      <c r="C40" s="40"/>
      <c r="D40" s="40"/>
      <c r="E40" s="40"/>
      <c r="F40" s="58"/>
    </row>
    <row r="41" spans="2:6">
      <c r="C41" s="41"/>
      <c r="D41" s="41"/>
      <c r="E41" s="41"/>
      <c r="F41" s="41"/>
    </row>
    <row r="42" spans="2:6">
      <c r="B42" s="16" t="s">
        <v>17</v>
      </c>
      <c r="C42" s="16"/>
      <c r="D42" s="16"/>
      <c r="E42" s="16"/>
      <c r="F42" s="16"/>
    </row>
    <row r="43" spans="2:6" ht="32.25" thickBot="1">
      <c r="B43" s="66" t="s">
        <v>38</v>
      </c>
      <c r="C43" s="11" t="s">
        <v>5</v>
      </c>
      <c r="D43" s="11" t="s">
        <v>6</v>
      </c>
      <c r="E43" s="11" t="s">
        <v>7</v>
      </c>
      <c r="F43" s="11" t="s">
        <v>10</v>
      </c>
    </row>
    <row r="44" spans="2:6" ht="16.5" thickBot="1">
      <c r="B44" s="14" t="s">
        <v>8</v>
      </c>
      <c r="C44" s="62">
        <f>+('Tab. I.4.1A -Correnti-Miss. 10'!C83+'Tab. I.4.3A -Correnti-Miss.12'!C58+'Tab. I.4.5A -Correnti-AltriInt.'!C58)/1000000</f>
        <v>63.442705400000001</v>
      </c>
      <c r="D44" s="62">
        <f>('Tab. I.4.1A -Correnti-Miss. 10'!D83+'Tab. I.4.3A -Correnti-Miss.12'!D58+'Tab. I.4.5A -Correnti-AltriInt.'!D58)/1000000</f>
        <v>12.897544250000001</v>
      </c>
      <c r="E44" s="62">
        <f>('Tab. I.4.1A -Correnti-Miss. 10'!E83+'Tab. I.4.3A -Correnti-Miss.12'!E58+'Tab. I.4.5A -Correnti-AltriInt.'!E58)/1000000</f>
        <v>34.370136899999999</v>
      </c>
      <c r="F44" s="50">
        <f t="shared" ref="F44" si="7">SUM(C44:E44)</f>
        <v>110.71038655000001</v>
      </c>
    </row>
    <row r="45" spans="2:6" ht="15.75">
      <c r="C45" s="40"/>
      <c r="D45" s="40"/>
      <c r="E45" s="40"/>
      <c r="F45" s="58"/>
    </row>
    <row r="46" spans="2:6">
      <c r="C46" s="41"/>
      <c r="D46" s="41"/>
      <c r="E46" s="41"/>
      <c r="F46" s="41"/>
    </row>
    <row r="47" spans="2:6">
      <c r="B47" s="67" t="s">
        <v>88</v>
      </c>
      <c r="C47" s="67"/>
      <c r="D47" s="67"/>
      <c r="E47" s="67"/>
      <c r="F47" s="67"/>
    </row>
    <row r="48" spans="2:6" ht="32.25" thickBot="1">
      <c r="B48" s="66" t="s">
        <v>38</v>
      </c>
      <c r="C48" s="11" t="s">
        <v>5</v>
      </c>
      <c r="D48" s="11" t="s">
        <v>6</v>
      </c>
      <c r="E48" s="11" t="s">
        <v>7</v>
      </c>
      <c r="F48" s="11" t="s">
        <v>10</v>
      </c>
    </row>
    <row r="49" spans="2:7" ht="16.5" thickBot="1">
      <c r="B49" s="14" t="s">
        <v>8</v>
      </c>
      <c r="C49" s="62">
        <f>('Tab. I.4.1A -Correnti-Miss. 10'!C93+'Tab. I.4.3A -Correnti-Miss.12'!C65+'Tab. I.4.5A -Correnti-AltriInt.'!C65)/1000000</f>
        <v>309.15899481999998</v>
      </c>
      <c r="D49" s="62">
        <f>('Tab. I.4.1A -Correnti-Miss. 10'!D93+'Tab. I.4.3A -Correnti-Miss.12'!D65+'Tab. I.4.5A -Correnti-AltriInt.'!D65)/1000000</f>
        <v>274.84716761999999</v>
      </c>
      <c r="E49" s="62">
        <f>('Tab. I.4.1A -Correnti-Miss. 10'!E93+'Tab. I.4.3A -Correnti-Miss.12'!E65+'Tab. I.4.5A -Correnti-AltriInt.'!E65)/1000000</f>
        <v>152.64850045999998</v>
      </c>
      <c r="F49" s="50">
        <f t="shared" ref="F49" si="8">SUM(C49:E49)</f>
        <v>736.65466289999995</v>
      </c>
    </row>
    <row r="50" spans="2:7">
      <c r="B50" s="31"/>
      <c r="C50" s="40"/>
      <c r="D50" s="40"/>
      <c r="E50" s="40"/>
      <c r="F50" s="40"/>
    </row>
    <row r="51" spans="2:7">
      <c r="C51" s="41"/>
      <c r="D51" s="41"/>
      <c r="E51" s="41"/>
      <c r="F51" s="41"/>
    </row>
    <row r="52" spans="2:7" ht="12" customHeight="1"/>
    <row r="53" spans="2:7">
      <c r="B53" s="67" t="s">
        <v>13</v>
      </c>
      <c r="C53" s="67"/>
      <c r="D53" s="67"/>
      <c r="E53" s="67"/>
      <c r="F53" s="67"/>
    </row>
    <row r="54" spans="2:7" ht="32.25" thickBot="1">
      <c r="B54" s="66" t="s">
        <v>38</v>
      </c>
      <c r="C54" s="11" t="s">
        <v>5</v>
      </c>
      <c r="D54" s="11" t="s">
        <v>6</v>
      </c>
      <c r="E54" s="11" t="s">
        <v>7</v>
      </c>
      <c r="F54" s="11" t="s">
        <v>10</v>
      </c>
    </row>
    <row r="55" spans="2:7" ht="16.5" thickBot="1">
      <c r="B55" s="14" t="s">
        <v>8</v>
      </c>
      <c r="C55" s="62">
        <f>SUM(C23,C39)</f>
        <v>1707.0410515624001</v>
      </c>
      <c r="D55" s="62">
        <f>SUM(D23,D39)</f>
        <v>1312.64885781</v>
      </c>
      <c r="E55" s="62">
        <f>SUM(E23,E39)</f>
        <v>494.06649902999999</v>
      </c>
      <c r="F55" s="50">
        <f t="shared" ref="F55" si="9">SUM(C55:E55)</f>
        <v>3513.7564084024002</v>
      </c>
      <c r="G55" s="32" t="s">
        <v>9</v>
      </c>
    </row>
    <row r="56" spans="2:7" ht="15.75">
      <c r="C56" s="40"/>
      <c r="D56" s="40"/>
      <c r="E56" s="40"/>
      <c r="F56" s="58"/>
    </row>
    <row r="57" spans="2:7">
      <c r="C57" s="41"/>
      <c r="D57" s="41"/>
      <c r="E57" s="41"/>
      <c r="F57" s="41"/>
    </row>
    <row r="58" spans="2:7">
      <c r="B58" s="16" t="s">
        <v>19</v>
      </c>
      <c r="C58" s="16"/>
      <c r="D58" s="16"/>
      <c r="E58" s="16"/>
      <c r="F58" s="16"/>
    </row>
    <row r="59" spans="2:7" ht="32.25" thickBot="1">
      <c r="B59" s="66" t="s">
        <v>38</v>
      </c>
      <c r="C59" s="11" t="s">
        <v>5</v>
      </c>
      <c r="D59" s="11" t="s">
        <v>6</v>
      </c>
      <c r="E59" s="11" t="s">
        <v>7</v>
      </c>
      <c r="F59" s="11" t="s">
        <v>10</v>
      </c>
    </row>
    <row r="60" spans="2:7" ht="16.5" thickBot="1">
      <c r="B60" s="14" t="s">
        <v>8</v>
      </c>
      <c r="C60" s="62">
        <f>SUM(C28,C44)</f>
        <v>270.26115391000002</v>
      </c>
      <c r="D60" s="62">
        <f t="shared" ref="D60:E60" si="10">SUM(D28,D44)</f>
        <v>85.481938539999987</v>
      </c>
      <c r="E60" s="62">
        <f t="shared" si="10"/>
        <v>168.25548460000002</v>
      </c>
      <c r="F60" s="50">
        <f t="shared" ref="F60" si="11">SUM(C60:E60)</f>
        <v>523.99857704999999</v>
      </c>
    </row>
    <row r="61" spans="2:7" ht="15.75">
      <c r="C61" s="40"/>
      <c r="D61" s="40"/>
      <c r="E61" s="40"/>
      <c r="F61" s="58"/>
    </row>
    <row r="62" spans="2:7">
      <c r="C62" s="41"/>
      <c r="D62" s="41"/>
      <c r="E62" s="41"/>
      <c r="F62" s="41"/>
    </row>
    <row r="63" spans="2:7">
      <c r="B63" s="67" t="s">
        <v>89</v>
      </c>
      <c r="C63" s="67"/>
      <c r="D63" s="67"/>
      <c r="E63" s="67"/>
      <c r="F63" s="67"/>
    </row>
    <row r="64" spans="2:7" ht="32.25" thickBot="1">
      <c r="B64" s="66" t="s">
        <v>38</v>
      </c>
      <c r="C64" s="11" t="s">
        <v>5</v>
      </c>
      <c r="D64" s="11" t="s">
        <v>6</v>
      </c>
      <c r="E64" s="11" t="s">
        <v>7</v>
      </c>
      <c r="F64" s="11" t="s">
        <v>10</v>
      </c>
    </row>
    <row r="65" spans="2:6" ht="16.5" thickBot="1">
      <c r="B65" s="14" t="s">
        <v>8</v>
      </c>
      <c r="C65" s="62">
        <f>SUM(C55,C60)</f>
        <v>1977.3022054724001</v>
      </c>
      <c r="D65" s="62">
        <f t="shared" ref="D65:E65" si="12">SUM(D55,D60)</f>
        <v>1398.1307963499999</v>
      </c>
      <c r="E65" s="62">
        <f t="shared" si="12"/>
        <v>662.32198362999998</v>
      </c>
      <c r="F65" s="50">
        <f>SUM(F55,F60)</f>
        <v>4037.7549854524004</v>
      </c>
    </row>
    <row r="66" spans="2:6" ht="24" customHeight="1">
      <c r="B66" s="84" t="s">
        <v>11</v>
      </c>
      <c r="C66" s="84"/>
      <c r="D66" s="40"/>
      <c r="E66" s="40"/>
      <c r="F66" s="40"/>
    </row>
    <row r="67" spans="2:6" ht="24" customHeight="1">
      <c r="B67" s="85" t="s">
        <v>24</v>
      </c>
      <c r="C67" s="85"/>
      <c r="D67" s="41"/>
      <c r="E67" s="41"/>
      <c r="F67" s="41"/>
    </row>
    <row r="68" spans="2:6">
      <c r="C68" s="32"/>
      <c r="D68" s="32"/>
      <c r="E68" s="32"/>
      <c r="F68" s="32"/>
    </row>
    <row r="69" spans="2:6">
      <c r="C69" s="32"/>
      <c r="D69" s="32"/>
    </row>
    <row r="70" spans="2:6">
      <c r="C70" s="32"/>
      <c r="D70" s="32"/>
      <c r="E70" s="32"/>
    </row>
    <row r="71" spans="2:6">
      <c r="C71" s="32" t="s">
        <v>9</v>
      </c>
      <c r="E71" s="32"/>
    </row>
    <row r="72" spans="2:6">
      <c r="C72" s="32" t="s">
        <v>9</v>
      </c>
    </row>
  </sheetData>
  <mergeCells count="13">
    <mergeCell ref="B66:C66"/>
    <mergeCell ref="B67:C67"/>
    <mergeCell ref="B2:F2"/>
    <mergeCell ref="B63:F63"/>
    <mergeCell ref="B47:F47"/>
    <mergeCell ref="B53:F53"/>
    <mergeCell ref="B37:F37"/>
    <mergeCell ref="B3:F3"/>
    <mergeCell ref="B4:F4"/>
    <mergeCell ref="B5:F5"/>
    <mergeCell ref="B10:F10"/>
    <mergeCell ref="B21:F21"/>
    <mergeCell ref="B31:F31"/>
  </mergeCells>
  <pageMargins left="0.7" right="0.7" top="0.75" bottom="0.75" header="0.3" footer="0.3"/>
  <pageSetup paperSize="8" scale="8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G69"/>
  <sheetViews>
    <sheetView zoomScale="80" zoomScaleNormal="80" workbookViewId="0"/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2.5703125" style="3" customWidth="1"/>
    <col min="8" max="16384" width="8.85546875" style="3"/>
  </cols>
  <sheetData>
    <row r="2" spans="2:6">
      <c r="B2" s="70" t="s">
        <v>109</v>
      </c>
      <c r="C2" s="70"/>
      <c r="D2" s="70"/>
      <c r="E2" s="70"/>
      <c r="F2" s="70"/>
    </row>
    <row r="3" spans="2:6" ht="11.25" customHeight="1">
      <c r="B3" s="75"/>
      <c r="C3" s="75"/>
      <c r="D3" s="75"/>
      <c r="E3" s="75"/>
      <c r="F3" s="75"/>
    </row>
    <row r="4" spans="2:6" ht="11.25" customHeight="1">
      <c r="B4" s="74"/>
      <c r="C4" s="74"/>
      <c r="D4" s="74"/>
      <c r="E4" s="74"/>
      <c r="F4" s="74"/>
    </row>
    <row r="5" spans="2:6">
      <c r="B5" s="69" t="s">
        <v>42</v>
      </c>
      <c r="C5" s="76"/>
      <c r="D5" s="76"/>
      <c r="E5" s="76"/>
      <c r="F5" s="76"/>
    </row>
    <row r="6" spans="2:6" ht="39.950000000000003" customHeight="1" thickBot="1">
      <c r="B6" s="22" t="s">
        <v>39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62">
        <f>('Tab. I.4.2A -C.Cap.-Miss. 10'!C13+'Tab. I.4.4A -C.Cap.-Miss.12'!C9+'Tab. I.4.6A - C.Cap.-AltriInt.'!C9)/1000000</f>
        <v>785.85790895000002</v>
      </c>
      <c r="D7" s="62">
        <f>('Tab. I.4.2A -C.Cap.-Miss. 10'!D13+'Tab. I.4.4A -C.Cap.-Miss.12'!D9+'Tab. I.4.6A - C.Cap.-AltriInt.'!D9)/1000000</f>
        <v>328.36387090999995</v>
      </c>
      <c r="E7" s="62">
        <f>('Tab. I.4.2A -C.Cap.-Miss. 10'!E13+'Tab. I.4.4A -C.Cap.-Miss.12'!E9+'Tab. I.4.6A - C.Cap.-AltriInt.'!E9)/1000000</f>
        <v>272.30400184000001</v>
      </c>
      <c r="F7" s="51">
        <f t="shared" ref="F7" si="0">SUM(C7:E7)</f>
        <v>1386.5257816999999</v>
      </c>
    </row>
    <row r="8" spans="2:6" ht="15.75">
      <c r="C8" s="40"/>
      <c r="D8" s="40"/>
      <c r="E8" s="40"/>
      <c r="F8" s="58"/>
    </row>
    <row r="9" spans="2:6">
      <c r="C9" s="45"/>
      <c r="D9" s="45"/>
      <c r="E9" s="45"/>
      <c r="F9" s="45"/>
    </row>
    <row r="10" spans="2:6">
      <c r="B10" s="69" t="s">
        <v>45</v>
      </c>
      <c r="C10" s="76"/>
      <c r="D10" s="76"/>
      <c r="E10" s="76"/>
      <c r="F10" s="76"/>
    </row>
    <row r="11" spans="2:6" ht="39.950000000000003" customHeight="1" thickBot="1">
      <c r="B11" s="22" t="s">
        <v>39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62">
        <f>('Tab. I.4.2A -C.Cap.-Miss. 10'!C23+'Tab. I.4.4A -C.Cap.-Miss.12'!C16+'Tab. I.4.6A - C.Cap.-AltriInt.'!C16)/1000000</f>
        <v>0.85330675</v>
      </c>
      <c r="D12" s="62">
        <f>('Tab. I.4.2A -C.Cap.-Miss. 10'!D23+'Tab. I.4.4A -C.Cap.-Miss.12'!D16+'Tab. I.4.6A - C.Cap.-AltriInt.'!D16)/1000000</f>
        <v>0.19571623000000002</v>
      </c>
      <c r="E12" s="62">
        <f>('Tab. I.4.2A -C.Cap.-Miss. 10'!E23+'Tab. I.4.4A -C.Cap.-Miss.12'!E16+'Tab. I.4.6A - C.Cap.-AltriInt.'!E16)/1000000</f>
        <v>0.21099999999999999</v>
      </c>
      <c r="F12" s="51">
        <f>SUM(C12:E12)</f>
        <v>1.26002298</v>
      </c>
    </row>
    <row r="13" spans="2:6" ht="15.75">
      <c r="C13" s="40"/>
      <c r="D13" s="40"/>
      <c r="E13" s="40"/>
      <c r="F13" s="58"/>
    </row>
    <row r="14" spans="2:6">
      <c r="C14" s="45"/>
      <c r="D14" s="45"/>
      <c r="E14" s="45"/>
      <c r="F14" s="45"/>
    </row>
    <row r="15" spans="2:6">
      <c r="B15" s="69" t="s">
        <v>77</v>
      </c>
      <c r="C15" s="69"/>
      <c r="D15" s="69"/>
      <c r="E15" s="69"/>
      <c r="F15" s="69"/>
    </row>
    <row r="16" spans="2:6" ht="39.950000000000003" customHeight="1" thickBot="1">
      <c r="B16" s="22" t="s">
        <v>39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59">
        <f>+('Tab. I.4.2A -C.Cap.-Miss. 10'!C33+'Tab. I.4.4A -C.Cap.-Miss.12'!C23+'Tab. I.4.6A - C.Cap.-AltriInt.'!C23)/1000000</f>
        <v>786.71121570000003</v>
      </c>
      <c r="D17" s="59">
        <f>+('Tab. I.4.2A -C.Cap.-Miss. 10'!D33+'Tab. I.4.4A -C.Cap.-Miss.12'!D23+'Tab. I.4.6A - C.Cap.-AltriInt.'!D23)/1000000</f>
        <v>328.55958713999991</v>
      </c>
      <c r="E17" s="59">
        <f>+('Tab. I.4.2A -C.Cap.-Miss. 10'!E33+'Tab. I.4.4A -C.Cap.-Miss.12'!E23+'Tab. I.4.6A - C.Cap.-AltriInt.'!E23)/1000000</f>
        <v>272.51500184000002</v>
      </c>
      <c r="F17" s="7">
        <f>SUM(C17:E17)</f>
        <v>1387.78580468</v>
      </c>
    </row>
    <row r="18" spans="2:6">
      <c r="B18" s="33"/>
      <c r="C18" s="40"/>
      <c r="D18" s="40"/>
      <c r="E18" s="40"/>
      <c r="F18" s="40"/>
    </row>
    <row r="19" spans="2:6">
      <c r="C19" s="45"/>
      <c r="D19" s="45"/>
      <c r="E19" s="45"/>
      <c r="F19" s="45"/>
    </row>
    <row r="20" spans="2:6" ht="11.25" customHeight="1">
      <c r="B20" s="8"/>
      <c r="C20" s="8"/>
      <c r="D20" s="8"/>
      <c r="E20" s="8"/>
      <c r="F20" s="8"/>
    </row>
    <row r="21" spans="2:6">
      <c r="B21" s="69" t="s">
        <v>43</v>
      </c>
      <c r="C21" s="76"/>
      <c r="D21" s="76"/>
      <c r="E21" s="76"/>
      <c r="F21" s="76"/>
    </row>
    <row r="22" spans="2:6" ht="39.950000000000003" customHeight="1" thickBot="1">
      <c r="B22" s="22" t="s">
        <v>39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59">
        <f>('Tab. I.4.2A -C.Cap.-Miss. 10'!C43+'Tab. I.4.4A -C.Cap.-Miss.12'!C30+'Tab. I.4.6A - C.Cap.-AltriInt.'!C30)/1000000</f>
        <v>652.35681457999999</v>
      </c>
      <c r="D23" s="59">
        <f>('Tab. I.4.2A -C.Cap.-Miss. 10'!D43+'Tab. I.4.4A -C.Cap.-Miss.12'!D30+'Tab. I.4.6A - C.Cap.-AltriInt.'!D30)/1000000</f>
        <v>176.63870287999998</v>
      </c>
      <c r="E23" s="59">
        <f>('Tab. I.4.2A -C.Cap.-Miss. 10'!E43+'Tab. I.4.4A -C.Cap.-Miss.12'!E30+'Tab. I.4.6A - C.Cap.-AltriInt.'!E30)/1000000</f>
        <v>132.02230645999998</v>
      </c>
      <c r="F23" s="51">
        <f t="shared" ref="F23" si="1">SUM(C23:E23)</f>
        <v>961.01782391999996</v>
      </c>
    </row>
    <row r="24" spans="2:6" ht="15.75">
      <c r="C24" s="40"/>
      <c r="D24" s="40"/>
      <c r="E24" s="40"/>
      <c r="F24" s="58"/>
    </row>
    <row r="25" spans="2:6">
      <c r="C25" s="45"/>
      <c r="D25" s="45"/>
      <c r="E25" s="45"/>
      <c r="F25" s="45"/>
    </row>
    <row r="26" spans="2:6">
      <c r="B26" s="23" t="s">
        <v>44</v>
      </c>
      <c r="C26" s="24"/>
      <c r="D26" s="24"/>
      <c r="E26" s="24"/>
      <c r="F26" s="24"/>
    </row>
    <row r="27" spans="2:6" ht="39.950000000000003" customHeight="1" thickBot="1">
      <c r="B27" s="22" t="s">
        <v>39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59">
        <f>('Tab. I.4.2A -C.Cap.-Miss. 10'!C53+'Tab. I.4.4A -C.Cap.-Miss.12'!C37+'Tab. I.4.6A - C.Cap.-AltriInt.'!C37)/1000000</f>
        <v>2.9641291500000002</v>
      </c>
      <c r="D28" s="59">
        <f>('Tab. I.4.2A -C.Cap.-Miss. 10'!D53+'Tab. I.4.4A -C.Cap.-Miss.12'!D37+'Tab. I.4.6A - C.Cap.-AltriInt.'!D37)/1000000</f>
        <v>0.14073314000000001</v>
      </c>
      <c r="E28" s="59">
        <f>('Tab. I.4.2A -C.Cap.-Miss. 10'!E53+'Tab. I.4.4A -C.Cap.-Miss.12'!E37+'Tab. I.4.6A - C.Cap.-AltriInt.'!E37)/1000000</f>
        <v>7.6999999999999999E-2</v>
      </c>
      <c r="F28" s="51">
        <f t="shared" ref="F28" si="2">SUM(C28:E28)</f>
        <v>3.1818622900000002</v>
      </c>
    </row>
    <row r="29" spans="2:6" ht="15.75">
      <c r="C29" s="40"/>
      <c r="D29" s="40"/>
      <c r="E29" s="40"/>
      <c r="F29" s="58"/>
    </row>
    <row r="30" spans="2:6">
      <c r="C30" s="45"/>
      <c r="D30" s="45"/>
      <c r="E30" s="45"/>
      <c r="F30" s="45"/>
    </row>
    <row r="31" spans="2:6">
      <c r="B31" s="69" t="s">
        <v>85</v>
      </c>
      <c r="C31" s="76"/>
      <c r="D31" s="76"/>
      <c r="E31" s="76"/>
      <c r="F31" s="76"/>
    </row>
    <row r="32" spans="2:6" ht="39.950000000000003" customHeight="1" thickBot="1">
      <c r="B32" s="22" t="s">
        <v>39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6" t="s">
        <v>8</v>
      </c>
      <c r="C33" s="59">
        <f>+('Tab. I.4.2A -C.Cap.-Miss. 10'!C63+'Tab. I.4.4A -C.Cap.-Miss.12'!C44+'Tab. I.4.6A - C.Cap.-AltriInt.'!C44)/1000000</f>
        <v>655.32094373000018</v>
      </c>
      <c r="D33" s="59">
        <f>+('Tab. I.4.2A -C.Cap.-Miss. 10'!D63+'Tab. I.4.4A -C.Cap.-Miss.12'!D44+'Tab. I.4.6A - C.Cap.-AltriInt.'!D44)/1000000</f>
        <v>176.77943602000002</v>
      </c>
      <c r="E33" s="59">
        <f>+('Tab. I.4.2A -C.Cap.-Miss. 10'!E63+'Tab. I.4.4A -C.Cap.-Miss.12'!E44+'Tab. I.4.6A - C.Cap.-AltriInt.'!E44)/1000000</f>
        <v>132.09930645999998</v>
      </c>
      <c r="F33" s="51">
        <f t="shared" ref="F33" si="3">SUM(C33:E33)</f>
        <v>964.19968621000021</v>
      </c>
    </row>
    <row r="34" spans="2:6">
      <c r="B34" s="33"/>
      <c r="C34" s="40"/>
      <c r="D34" s="40"/>
      <c r="E34" s="40"/>
      <c r="F34" s="40"/>
    </row>
    <row r="35" spans="2:6">
      <c r="C35" s="45"/>
      <c r="D35" s="45"/>
      <c r="E35" s="45"/>
      <c r="F35" s="45"/>
    </row>
    <row r="36" spans="2:6" ht="12.75" customHeight="1">
      <c r="B36" s="8"/>
      <c r="C36" s="8"/>
      <c r="D36" s="8"/>
      <c r="E36" s="8"/>
      <c r="F36" s="8"/>
    </row>
    <row r="37" spans="2:6">
      <c r="B37" s="69" t="s">
        <v>21</v>
      </c>
      <c r="C37" s="69"/>
      <c r="D37" s="69"/>
      <c r="E37" s="69"/>
      <c r="F37" s="69"/>
    </row>
    <row r="38" spans="2:6" ht="39.950000000000003" customHeight="1" thickBot="1">
      <c r="B38" s="22" t="s">
        <v>39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6" t="s">
        <v>8</v>
      </c>
      <c r="C39" s="59">
        <f>('Tab. I.4.2A -C.Cap.-Miss. 10'!C73+'Tab. I.4.4A -C.Cap.-Miss.12'!C51+'Tab. I.4.6A - C.Cap.-AltriInt.'!C65)/1000000</f>
        <v>113.58935308000001</v>
      </c>
      <c r="D39" s="59">
        <f>('Tab. I.4.2A -C.Cap.-Miss. 10'!D73+'Tab. I.4.4A -C.Cap.-Miss.12'!D51+'Tab. I.4.6A - C.Cap.-AltriInt.'!D65)/1000000</f>
        <v>157.86491899000001</v>
      </c>
      <c r="E39" s="59">
        <f>('Tab. I.4.2A -C.Cap.-Miss. 10'!E73+'Tab. I.4.4A -C.Cap.-Miss.12'!E51+'Tab. I.4.6A - C.Cap.-AltriInt.'!E65)/1000000</f>
        <v>167.00689479000002</v>
      </c>
      <c r="F39" s="51">
        <f t="shared" ref="F39" si="4">SUM(C39:E39)</f>
        <v>438.46116686000005</v>
      </c>
    </row>
    <row r="40" spans="2:6" ht="15.75">
      <c r="C40" s="40"/>
      <c r="D40" s="40"/>
      <c r="E40" s="40"/>
      <c r="F40" s="58"/>
    </row>
    <row r="41" spans="2:6">
      <c r="C41" s="45"/>
      <c r="D41" s="45"/>
      <c r="E41" s="45"/>
      <c r="F41" s="45"/>
    </row>
    <row r="42" spans="2:6">
      <c r="B42" s="69" t="s">
        <v>46</v>
      </c>
      <c r="C42" s="69"/>
      <c r="D42" s="69"/>
      <c r="E42" s="69"/>
      <c r="F42" s="69"/>
    </row>
    <row r="43" spans="2:6" ht="39.950000000000003" customHeight="1" thickBot="1">
      <c r="B43" s="22" t="s">
        <v>39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6" t="s">
        <v>8</v>
      </c>
      <c r="C44" s="59">
        <f>('Tab. I.4.2A -C.Cap.-Miss. 10'!C83+'Tab. I.4.4A -C.Cap.-Miss.12'!C58+'Tab. I.4.6A - C.Cap.-AltriInt.'!C58)/1000000</f>
        <v>0.92905368999999993</v>
      </c>
      <c r="D44" s="59">
        <f>('Tab. I.4.2A -C.Cap.-Miss. 10'!D83+'Tab. I.4.4A -C.Cap.-Miss.12'!D58+'Tab. I.4.6A - C.Cap.-AltriInt.'!D58)/1000000</f>
        <v>6.5695600000000007E-2</v>
      </c>
      <c r="E44" s="59">
        <f>('Tab. I.4.2A -C.Cap.-Miss. 10'!E83+'Tab. I.4.4A -C.Cap.-Miss.12'!E58+'Tab. I.4.6A - C.Cap.-AltriInt.'!E58)/1000000</f>
        <v>0</v>
      </c>
      <c r="F44" s="51">
        <f t="shared" ref="F44" si="5">SUM(C44:E44)</f>
        <v>0.9947492899999999</v>
      </c>
    </row>
    <row r="45" spans="2:6" ht="15.75">
      <c r="C45" s="40"/>
      <c r="D45" s="40"/>
      <c r="E45" s="40"/>
      <c r="F45" s="58"/>
    </row>
    <row r="46" spans="2:6">
      <c r="C46" s="45"/>
      <c r="D46" s="45"/>
      <c r="E46" s="45"/>
      <c r="F46" s="45"/>
    </row>
    <row r="47" spans="2:6">
      <c r="B47" s="69" t="s">
        <v>86</v>
      </c>
      <c r="C47" s="69"/>
      <c r="D47" s="69"/>
      <c r="E47" s="69"/>
      <c r="F47" s="69"/>
    </row>
    <row r="48" spans="2:6" ht="39.950000000000003" customHeight="1" thickBot="1">
      <c r="B48" s="22" t="s">
        <v>39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59">
        <f>('Tab. I.4.2A -C.Cap.-Miss. 10'!C93+'Tab. I.4.4A -C.Cap.-Miss.12'!C65+'Tab. I.4.6A - C.Cap.-AltriInt.'!C65)/1000000</f>
        <v>114.51840677000001</v>
      </c>
      <c r="D49" s="59">
        <f>('Tab. I.4.2A -C.Cap.-Miss. 10'!D93+'Tab. I.4.4A -C.Cap.-Miss.12'!D65+'Tab. I.4.6A - C.Cap.-AltriInt.'!D65)/1000000</f>
        <v>157.93061459</v>
      </c>
      <c r="E49" s="59">
        <f>('Tab. I.4.2A -C.Cap.-Miss. 10'!E93+'Tab. I.4.4A -C.Cap.-Miss.12'!E65+'Tab. I.4.6A - C.Cap.-AltriInt.'!E65)/1000000</f>
        <v>167.00689479000002</v>
      </c>
      <c r="F49" s="51">
        <f t="shared" ref="F49" si="6">SUM(C49:E49)</f>
        <v>439.45591615000001</v>
      </c>
    </row>
    <row r="50" spans="2:7">
      <c r="B50" s="33"/>
      <c r="C50" s="40"/>
      <c r="D50" s="40"/>
      <c r="E50" s="40"/>
      <c r="F50" s="40"/>
    </row>
    <row r="51" spans="2:7">
      <c r="C51" s="45"/>
      <c r="D51" s="45"/>
      <c r="E51" s="45"/>
      <c r="F51" s="45"/>
    </row>
    <row r="52" spans="2:7" ht="9" customHeight="1">
      <c r="B52" s="8"/>
      <c r="C52" s="8"/>
      <c r="D52" s="8"/>
      <c r="E52" s="8"/>
      <c r="F52" s="8"/>
    </row>
    <row r="53" spans="2:7">
      <c r="B53" s="23" t="s">
        <v>22</v>
      </c>
      <c r="C53" s="23"/>
      <c r="D53" s="23"/>
      <c r="E53" s="23"/>
      <c r="F53" s="23"/>
    </row>
    <row r="54" spans="2:7" ht="39.950000000000003" customHeight="1" thickBot="1">
      <c r="B54" s="22" t="s">
        <v>39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59">
        <f>SUM(C23,C39)</f>
        <v>765.94616766000001</v>
      </c>
      <c r="D55" s="59">
        <f t="shared" ref="D55:F55" si="7">SUM(D23,D39)</f>
        <v>334.50362186999996</v>
      </c>
      <c r="E55" s="59">
        <f t="shared" si="7"/>
        <v>299.02920125000003</v>
      </c>
      <c r="F55" s="7">
        <f t="shared" si="7"/>
        <v>1399.47899078</v>
      </c>
      <c r="G55" s="8"/>
    </row>
    <row r="56" spans="2:7" ht="15.75">
      <c r="B56" s="33"/>
      <c r="C56" s="40"/>
      <c r="D56" s="40"/>
      <c r="E56" s="40"/>
      <c r="F56" s="58"/>
    </row>
    <row r="57" spans="2:7">
      <c r="B57" s="8"/>
      <c r="C57" s="45"/>
      <c r="D57" s="45"/>
      <c r="E57" s="45"/>
      <c r="F57" s="45"/>
    </row>
    <row r="58" spans="2:7" ht="39" customHeight="1">
      <c r="B58" s="73" t="s">
        <v>47</v>
      </c>
      <c r="C58" s="73"/>
      <c r="D58" s="73"/>
      <c r="E58" s="73"/>
      <c r="F58" s="73"/>
    </row>
    <row r="59" spans="2:7" ht="39.950000000000003" customHeight="1" thickBot="1">
      <c r="B59" s="22" t="s">
        <v>39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59">
        <f>SUM(C28,C44)</f>
        <v>3.8931828400000001</v>
      </c>
      <c r="D60" s="59">
        <f t="shared" ref="D60:E60" si="8">SUM(D28,D44)</f>
        <v>0.20642874</v>
      </c>
      <c r="E60" s="59">
        <f t="shared" si="8"/>
        <v>7.6999999999999999E-2</v>
      </c>
      <c r="F60" s="51">
        <f t="shared" ref="F60" si="9">SUM(C60:E60)</f>
        <v>4.1766115800000003</v>
      </c>
    </row>
    <row r="61" spans="2:7" ht="15.75">
      <c r="C61" s="40"/>
      <c r="D61" s="40"/>
      <c r="E61" s="40"/>
      <c r="F61" s="58"/>
    </row>
    <row r="62" spans="2:7">
      <c r="B62" s="8"/>
      <c r="C62" s="45"/>
      <c r="D62" s="45"/>
      <c r="E62" s="45"/>
      <c r="F62" s="45"/>
    </row>
    <row r="63" spans="2:7">
      <c r="B63" s="23" t="s">
        <v>80</v>
      </c>
      <c r="C63" s="24"/>
      <c r="D63" s="24"/>
      <c r="E63" s="24"/>
      <c r="F63" s="24"/>
    </row>
    <row r="64" spans="2:7" ht="39.950000000000003" customHeight="1" thickBot="1">
      <c r="B64" s="22" t="s">
        <v>39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6" t="s">
        <v>8</v>
      </c>
      <c r="C65" s="59">
        <f>SUM(C33,C49)</f>
        <v>769.83935050000014</v>
      </c>
      <c r="D65" s="59">
        <f t="shared" ref="D65:E65" si="10">SUM(D33,D49)</f>
        <v>334.71005061000005</v>
      </c>
      <c r="E65" s="59">
        <f t="shared" si="10"/>
        <v>299.10620125000003</v>
      </c>
      <c r="F65" s="7">
        <f>SUM(C65:E65)</f>
        <v>1403.6556023600001</v>
      </c>
    </row>
    <row r="66" spans="2:7" ht="24" customHeight="1">
      <c r="B66" s="86" t="s">
        <v>11</v>
      </c>
      <c r="C66" s="86"/>
      <c r="D66" s="40"/>
      <c r="E66" s="40"/>
      <c r="F66" s="40"/>
      <c r="G66" s="8"/>
    </row>
    <row r="67" spans="2:7" ht="24" customHeight="1">
      <c r="B67" s="87" t="s">
        <v>23</v>
      </c>
      <c r="C67" s="87"/>
      <c r="D67" s="45"/>
      <c r="E67" s="45"/>
      <c r="F67" s="45"/>
    </row>
    <row r="68" spans="2:7">
      <c r="C68" s="32"/>
      <c r="D68" s="32"/>
      <c r="E68" s="32"/>
      <c r="F68" s="32"/>
    </row>
    <row r="69" spans="2:7">
      <c r="C69" s="8"/>
      <c r="D69" s="8"/>
      <c r="E69" s="8"/>
      <c r="F69" s="8"/>
    </row>
  </sheetData>
  <mergeCells count="14">
    <mergeCell ref="B66:C66"/>
    <mergeCell ref="B67:C67"/>
    <mergeCell ref="B2:F2"/>
    <mergeCell ref="B37:F37"/>
    <mergeCell ref="B47:F47"/>
    <mergeCell ref="B10:F10"/>
    <mergeCell ref="B42:F42"/>
    <mergeCell ref="B58:F58"/>
    <mergeCell ref="B3:F3"/>
    <mergeCell ref="B4:F4"/>
    <mergeCell ref="B5:F5"/>
    <mergeCell ref="B31:F31"/>
    <mergeCell ref="B15:F15"/>
    <mergeCell ref="B21:F21"/>
  </mergeCells>
  <printOptions horizontalCentered="1"/>
  <pageMargins left="0.70866141732283472" right="0.70866141732283472" top="0.55118110236220474" bottom="0.15748031496062992" header="0.31496062992125984" footer="0.31496062992125984"/>
  <pageSetup paperSize="8" scale="85" fitToHeight="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G68"/>
  <sheetViews>
    <sheetView zoomScale="80" zoomScaleNormal="80" workbookViewId="0"/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4.7109375" style="3" customWidth="1"/>
    <col min="6" max="6" width="30.7109375" style="3" customWidth="1"/>
    <col min="7" max="7" width="25.5703125" style="3" customWidth="1"/>
    <col min="8" max="16384" width="8.85546875" style="3"/>
  </cols>
  <sheetData>
    <row r="2" spans="2:6" ht="30" customHeight="1">
      <c r="B2" s="89" t="s">
        <v>108</v>
      </c>
      <c r="C2" s="89"/>
      <c r="D2" s="89"/>
      <c r="E2" s="89"/>
      <c r="F2" s="89"/>
    </row>
    <row r="3" spans="2:6" ht="13.5" customHeight="1">
      <c r="B3" s="75"/>
      <c r="C3" s="75"/>
      <c r="D3" s="75"/>
      <c r="E3" s="75"/>
      <c r="F3" s="75"/>
    </row>
    <row r="4" spans="2:6" ht="12.75" customHeight="1">
      <c r="B4" s="74"/>
      <c r="C4" s="74"/>
      <c r="D4" s="74"/>
      <c r="E4" s="74"/>
      <c r="F4" s="74"/>
    </row>
    <row r="5" spans="2:6">
      <c r="B5" s="69" t="s">
        <v>65</v>
      </c>
      <c r="C5" s="76"/>
      <c r="D5" s="76"/>
      <c r="E5" s="76"/>
      <c r="F5" s="76"/>
    </row>
    <row r="6" spans="2:6" ht="32.1" customHeight="1" thickBot="1">
      <c r="B6" s="22" t="s">
        <v>64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59">
        <f>'Tab. I.4.7A - Totale correnti '!C7+'Tab. I.4.8A - Totale C.Capitale'!C7</f>
        <v>2532.5848585924</v>
      </c>
      <c r="D7" s="59">
        <f>'Tab. I.4.7A - Totale correnti '!D7+'Tab. I.4.8A - Totale C.Capitale'!D7</f>
        <v>1682.6986108999999</v>
      </c>
      <c r="E7" s="59">
        <f>'Tab. I.4.7A - Totale correnti '!E7+'Tab. I.4.8A - Totale C.Capitale'!E7</f>
        <v>801.61988642000006</v>
      </c>
      <c r="F7" s="51">
        <f t="shared" ref="F7" si="0">SUM(C7:E7)</f>
        <v>5016.9033559124</v>
      </c>
    </row>
    <row r="8" spans="2:6">
      <c r="C8" s="42"/>
      <c r="D8" s="42"/>
      <c r="E8" s="42"/>
      <c r="F8" s="42"/>
    </row>
    <row r="9" spans="2:6">
      <c r="C9" s="45"/>
      <c r="D9" s="45"/>
      <c r="E9" s="45"/>
      <c r="F9" s="45"/>
    </row>
    <row r="10" spans="2:6">
      <c r="B10" s="69" t="s">
        <v>66</v>
      </c>
      <c r="C10" s="76"/>
      <c r="D10" s="76"/>
      <c r="E10" s="76"/>
      <c r="F10" s="76"/>
    </row>
    <row r="11" spans="2:6" ht="32.1" customHeight="1" thickBot="1">
      <c r="B11" s="22" t="s">
        <v>64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59">
        <f>'Tab. I.4.7A - Totale correnti '!C12+'Tab. I.4.8A - Totale C.Capitale'!C12</f>
        <v>272.19422917000003</v>
      </c>
      <c r="D12" s="59">
        <f>'Tab. I.4.7A - Totale correnti '!D12+'Tab. I.4.8A - Totale C.Capitale'!D12</f>
        <v>97.054254499999999</v>
      </c>
      <c r="E12" s="59">
        <f>'Tab. I.4.7A - Totale correnti '!E12+'Tab. I.4.8A - Totale C.Capitale'!E12</f>
        <v>177.70246236</v>
      </c>
      <c r="F12" s="51">
        <f t="shared" ref="F12" si="1">SUM(C12:E12)</f>
        <v>546.95094603000007</v>
      </c>
    </row>
    <row r="13" spans="2:6">
      <c r="C13" s="42" t="s">
        <v>9</v>
      </c>
      <c r="D13" s="42" t="s">
        <v>9</v>
      </c>
      <c r="E13" s="42" t="s">
        <v>9</v>
      </c>
      <c r="F13" s="42" t="s">
        <v>9</v>
      </c>
    </row>
    <row r="14" spans="2:6">
      <c r="C14" s="45" t="s">
        <v>9</v>
      </c>
      <c r="D14" s="45" t="s">
        <v>9</v>
      </c>
      <c r="E14" s="45" t="s">
        <v>9</v>
      </c>
      <c r="F14" s="45" t="s">
        <v>9</v>
      </c>
    </row>
    <row r="15" spans="2:6">
      <c r="B15" s="69" t="s">
        <v>90</v>
      </c>
      <c r="C15" s="69"/>
      <c r="D15" s="69"/>
      <c r="E15" s="69"/>
      <c r="F15" s="69"/>
    </row>
    <row r="16" spans="2:6" ht="32.1" customHeight="1" thickBot="1">
      <c r="B16" s="22" t="s">
        <v>64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59">
        <f>'Tab. I.4.7A - Totale correnti '!C17+'Tab. I.4.8A - Totale C.Capitale'!C17</f>
        <v>2804.7790877623997</v>
      </c>
      <c r="D17" s="59">
        <f>'Tab. I.4.7A - Totale correnti '!D17+'Tab. I.4.8A - Totale C.Capitale'!D17</f>
        <v>1779.7528654</v>
      </c>
      <c r="E17" s="59">
        <f>'Tab. I.4.7A - Totale correnti '!E17+'Tab. I.4.8A - Totale C.Capitale'!E17</f>
        <v>979.32234877999986</v>
      </c>
      <c r="F17" s="51">
        <f t="shared" ref="F17" si="2">SUM(C17:E17)</f>
        <v>5563.8543019423996</v>
      </c>
    </row>
    <row r="18" spans="2:6" ht="19.5" customHeight="1">
      <c r="C18" s="43"/>
      <c r="D18" s="43"/>
      <c r="E18" s="43"/>
      <c r="F18" s="43"/>
    </row>
    <row r="19" spans="2:6" ht="15" customHeight="1">
      <c r="C19" s="45"/>
      <c r="D19" s="45"/>
      <c r="E19" s="45"/>
      <c r="F19" s="45"/>
    </row>
    <row r="20" spans="2:6" ht="10.5" customHeight="1">
      <c r="B20" s="8"/>
      <c r="C20" s="8"/>
      <c r="D20" s="8"/>
      <c r="E20" s="8"/>
      <c r="F20" s="8"/>
    </row>
    <row r="21" spans="2:6">
      <c r="B21" s="69" t="s">
        <v>67</v>
      </c>
      <c r="C21" s="76"/>
      <c r="D21" s="76"/>
      <c r="E21" s="76"/>
      <c r="F21" s="76"/>
    </row>
    <row r="22" spans="2:6" ht="32.1" customHeight="1" thickBot="1">
      <c r="B22" s="22" t="s">
        <v>64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59">
        <f>'Tab. I.4.7A - Totale correnti '!C23+'Tab. I.4.8A - Totale C.Capitale'!C23</f>
        <v>2113.6815767223998</v>
      </c>
      <c r="D23" s="59">
        <f>'Tab. I.4.7A - Totale correnti '!D23+'Tab. I.4.8A - Totale C.Capitale'!D23</f>
        <v>1227.33793732</v>
      </c>
      <c r="E23" s="59">
        <f>'Tab. I.4.7A - Totale correnti '!E23+'Tab. I.4.8A - Totale C.Capitale'!E23</f>
        <v>507.81044192999997</v>
      </c>
      <c r="F23" s="51">
        <f t="shared" ref="F23" si="3">SUM(C23:E23)</f>
        <v>3848.8299559723996</v>
      </c>
    </row>
    <row r="24" spans="2:6">
      <c r="C24" s="42"/>
      <c r="D24" s="42"/>
      <c r="E24" s="42"/>
      <c r="F24" s="42"/>
    </row>
    <row r="25" spans="2:6">
      <c r="C25" s="45"/>
      <c r="D25" s="45"/>
      <c r="E25" s="45"/>
      <c r="F25" s="45"/>
    </row>
    <row r="26" spans="2:6">
      <c r="B26" s="69" t="s">
        <v>68</v>
      </c>
      <c r="C26" s="69"/>
      <c r="D26" s="69"/>
      <c r="E26" s="69"/>
      <c r="F26" s="69"/>
    </row>
    <row r="27" spans="2:6" ht="32.1" customHeight="1" thickBot="1">
      <c r="B27" s="22" t="s">
        <v>64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59">
        <f>'Tab. I.4.7A - Totale correnti '!C28+'Tab. I.4.8A - Totale C.Capitale'!C28</f>
        <v>209.78257765999999</v>
      </c>
      <c r="D28" s="59">
        <f>'Tab. I.4.7A - Totale correnti '!D28+'Tab. I.4.8A - Totale C.Capitale'!D28</f>
        <v>72.725127429999986</v>
      </c>
      <c r="E28" s="59">
        <f>'Tab. I.4.7A - Totale correnti '!E28+'Tab. I.4.8A - Totale C.Capitale'!E28</f>
        <v>133.96234770000001</v>
      </c>
      <c r="F28" s="51">
        <f t="shared" ref="F28" si="4">SUM(C28:E28)</f>
        <v>416.47005278999995</v>
      </c>
    </row>
    <row r="29" spans="2:6">
      <c r="C29" s="42"/>
      <c r="D29" s="42"/>
      <c r="E29" s="42"/>
      <c r="F29" s="42"/>
    </row>
    <row r="30" spans="2:6">
      <c r="C30" s="45"/>
      <c r="D30" s="45"/>
      <c r="E30" s="45"/>
      <c r="F30" s="45"/>
    </row>
    <row r="31" spans="2:6">
      <c r="B31" s="69" t="s">
        <v>91</v>
      </c>
      <c r="C31" s="76"/>
      <c r="D31" s="76"/>
      <c r="E31" s="76"/>
      <c r="F31" s="76"/>
    </row>
    <row r="32" spans="2:6" ht="32.1" customHeight="1" thickBot="1">
      <c r="B32" s="22" t="s">
        <v>64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7" ht="16.5" thickBot="1">
      <c r="B33" s="6" t="s">
        <v>8</v>
      </c>
      <c r="C33" s="59">
        <f>'Tab. I.4.7A - Totale correnti '!C33+'Tab. I.4.8A - Totale C.Capitale'!C33</f>
        <v>2323.4641543824</v>
      </c>
      <c r="D33" s="59">
        <f>'Tab. I.4.7A - Totale correnti '!D33+'Tab. I.4.8A - Totale C.Capitale'!D33</f>
        <v>1300.06306475</v>
      </c>
      <c r="E33" s="59">
        <f>'Tab. I.4.7A - Totale correnti '!E33+'Tab. I.4.8A - Totale C.Capitale'!E33</f>
        <v>641.77278963000003</v>
      </c>
      <c r="F33" s="51">
        <f t="shared" ref="F33" si="5">SUM(C33:E33)</f>
        <v>4265.3000087624005</v>
      </c>
      <c r="G33" s="8"/>
    </row>
    <row r="34" spans="2:7">
      <c r="B34" s="33"/>
      <c r="C34" s="43"/>
      <c r="D34" s="43"/>
      <c r="E34" s="43"/>
      <c r="F34" s="43"/>
    </row>
    <row r="35" spans="2:7">
      <c r="C35" s="45"/>
      <c r="D35" s="45"/>
      <c r="E35" s="45"/>
      <c r="F35" s="45"/>
    </row>
    <row r="36" spans="2:7" ht="13.5" customHeight="1">
      <c r="B36" s="8"/>
      <c r="C36" s="8"/>
      <c r="D36" s="8"/>
      <c r="E36" s="8"/>
      <c r="F36" s="8"/>
    </row>
    <row r="37" spans="2:7">
      <c r="B37" s="69" t="s">
        <v>69</v>
      </c>
      <c r="C37" s="69"/>
      <c r="D37" s="69"/>
      <c r="E37" s="69"/>
      <c r="F37" s="69"/>
    </row>
    <row r="38" spans="2:7" ht="32.1" customHeight="1" thickBot="1">
      <c r="B38" s="22" t="s">
        <v>64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7" ht="16.5" thickBot="1">
      <c r="B39" s="6" t="s">
        <v>8</v>
      </c>
      <c r="C39" s="59">
        <f>'Tab. I.4.7A - Totale correnti '!C39+'Tab. I.4.8A - Totale C.Capitale'!C39</f>
        <v>359.30564250000003</v>
      </c>
      <c r="D39" s="59">
        <f>'Tab. I.4.7A - Totale correnti '!D39+'Tab. I.4.8A - Totale C.Capitale'!D39</f>
        <v>419.8145423599999</v>
      </c>
      <c r="E39" s="59">
        <f>'Tab. I.4.7A - Totale correnti '!E39+'Tab. I.4.8A - Totale C.Capitale'!E39</f>
        <v>285.28525835000005</v>
      </c>
      <c r="F39" s="51">
        <f t="shared" ref="F39" si="6">SUM(C39:E39)</f>
        <v>1064.4054432099999</v>
      </c>
    </row>
    <row r="40" spans="2:7">
      <c r="C40" s="42"/>
      <c r="D40" s="42"/>
      <c r="E40" s="42"/>
      <c r="F40" s="42"/>
    </row>
    <row r="41" spans="2:7">
      <c r="C41" s="45"/>
      <c r="D41" s="45"/>
      <c r="E41" s="45"/>
      <c r="F41" s="45"/>
    </row>
    <row r="42" spans="2:7">
      <c r="B42" s="69" t="s">
        <v>70</v>
      </c>
      <c r="C42" s="69"/>
      <c r="D42" s="69"/>
      <c r="E42" s="69"/>
      <c r="F42" s="69"/>
    </row>
    <row r="43" spans="2:7" ht="32.1" customHeight="1" thickBot="1">
      <c r="B43" s="22" t="s">
        <v>64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7" ht="16.5" thickBot="1">
      <c r="B44" s="6" t="s">
        <v>8</v>
      </c>
      <c r="C44" s="59">
        <f>+'Tab. I.4.7A - Totale correnti '!C44+'Tab. I.4.8A - Totale C.Capitale'!C44</f>
        <v>64.371759089999998</v>
      </c>
      <c r="D44" s="59">
        <f>+'Tab. I.4.7A - Totale correnti '!D44+'Tab. I.4.8A - Totale C.Capitale'!D44</f>
        <v>12.963239850000001</v>
      </c>
      <c r="E44" s="59">
        <f>+'Tab. I.4.7A - Totale correnti '!E44+'Tab. I.4.8A - Totale C.Capitale'!E44</f>
        <v>34.370136899999999</v>
      </c>
      <c r="F44" s="51">
        <f t="shared" ref="F44" si="7">SUM(C44:E44)</f>
        <v>111.70513584</v>
      </c>
    </row>
    <row r="45" spans="2:7">
      <c r="C45" s="42"/>
      <c r="D45" s="42"/>
      <c r="E45" s="42"/>
      <c r="F45" s="42"/>
    </row>
    <row r="46" spans="2:7">
      <c r="C46" s="45"/>
      <c r="D46" s="45"/>
      <c r="E46" s="45"/>
      <c r="F46" s="45"/>
    </row>
    <row r="47" spans="2:7">
      <c r="B47" s="69" t="s">
        <v>92</v>
      </c>
      <c r="C47" s="69"/>
      <c r="D47" s="69"/>
      <c r="E47" s="69"/>
      <c r="F47" s="69"/>
    </row>
    <row r="48" spans="2:7" ht="32.1" customHeight="1" thickBot="1">
      <c r="B48" s="22" t="s">
        <v>64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59">
        <f>'Tab. I.4.7A - Totale correnti '!C49+'Tab. I.4.8A - Totale C.Capitale'!C49</f>
        <v>423.67740158999999</v>
      </c>
      <c r="D49" s="59">
        <f>'Tab. I.4.7A - Totale correnti '!D49+'Tab. I.4.8A - Totale C.Capitale'!D49</f>
        <v>432.77778221</v>
      </c>
      <c r="E49" s="59">
        <f>'Tab. I.4.7A - Totale correnti '!E49+'Tab. I.4.8A - Totale C.Capitale'!E49</f>
        <v>319.65539524999997</v>
      </c>
      <c r="F49" s="51">
        <f t="shared" ref="F49" si="8">SUM(C49:E49)</f>
        <v>1176.1105790500001</v>
      </c>
      <c r="G49" s="8"/>
    </row>
    <row r="50" spans="2:7">
      <c r="B50" s="33"/>
      <c r="C50" s="43"/>
      <c r="D50" s="43"/>
      <c r="E50" s="43"/>
      <c r="F50" s="43"/>
    </row>
    <row r="51" spans="2:7">
      <c r="C51" s="45"/>
      <c r="D51" s="45"/>
      <c r="E51" s="45"/>
      <c r="F51" s="45"/>
    </row>
    <row r="52" spans="2:7" ht="10.5" customHeight="1">
      <c r="B52" s="8"/>
      <c r="C52" s="8"/>
      <c r="D52" s="8"/>
      <c r="E52" s="8"/>
      <c r="F52" s="8"/>
    </row>
    <row r="53" spans="2:7" ht="36" customHeight="1">
      <c r="B53" s="73" t="s">
        <v>71</v>
      </c>
      <c r="C53" s="73"/>
      <c r="D53" s="73"/>
      <c r="E53" s="73"/>
      <c r="F53" s="73"/>
    </row>
    <row r="54" spans="2:7" ht="32.1" customHeight="1" thickBot="1">
      <c r="B54" s="22" t="s">
        <v>64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59">
        <f>'Tab. I.4.7A - Totale correnti '!C55+'Tab. I.4.8A - Totale C.Capitale'!C55</f>
        <v>2472.9872192224002</v>
      </c>
      <c r="D55" s="59">
        <f>'Tab. I.4.7A - Totale correnti '!D55+'Tab. I.4.8A - Totale C.Capitale'!D55</f>
        <v>1647.1524796799999</v>
      </c>
      <c r="E55" s="59">
        <f>'Tab. I.4.7A - Totale correnti '!E55+'Tab. I.4.8A - Totale C.Capitale'!E55</f>
        <v>793.09570028000007</v>
      </c>
      <c r="F55" s="51">
        <f t="shared" ref="F55" si="9">SUM(C55:E55)</f>
        <v>4913.2353991824002</v>
      </c>
      <c r="G55" s="8"/>
    </row>
    <row r="56" spans="2:7">
      <c r="C56" s="42"/>
      <c r="D56" s="42"/>
      <c r="E56" s="42"/>
      <c r="F56" s="42"/>
    </row>
    <row r="57" spans="2:7">
      <c r="C57" s="45"/>
      <c r="D57" s="45"/>
      <c r="E57" s="45"/>
      <c r="F57" s="45"/>
    </row>
    <row r="58" spans="2:7" ht="33" customHeight="1">
      <c r="B58" s="73" t="s">
        <v>72</v>
      </c>
      <c r="C58" s="73"/>
      <c r="D58" s="73"/>
      <c r="E58" s="73"/>
      <c r="F58" s="73"/>
    </row>
    <row r="59" spans="2:7" ht="32.1" customHeight="1" thickBot="1">
      <c r="B59" s="22" t="s">
        <v>64</v>
      </c>
      <c r="C59" s="4" t="s">
        <v>5</v>
      </c>
      <c r="D59" s="35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60">
        <f>'Tab. I.4.7A - Totale correnti '!C60+'Tab. I.4.8A - Totale C.Capitale'!C60</f>
        <v>274.15433675000003</v>
      </c>
      <c r="D60" s="61">
        <f>SUM(D44,D28)</f>
        <v>85.688367279999994</v>
      </c>
      <c r="E60" s="61">
        <f>SUM(E44,E28)</f>
        <v>168.33248460000002</v>
      </c>
      <c r="F60" s="51">
        <f t="shared" ref="F60" si="10">SUM(C60:E60)</f>
        <v>528.17518863000009</v>
      </c>
      <c r="G60" s="8"/>
    </row>
    <row r="61" spans="2:7">
      <c r="C61" s="42"/>
      <c r="D61" s="42"/>
      <c r="E61" s="42"/>
      <c r="F61" s="42"/>
    </row>
    <row r="62" spans="2:7">
      <c r="B62" s="8"/>
      <c r="C62" s="45"/>
      <c r="D62" s="45"/>
      <c r="E62" s="45"/>
      <c r="F62" s="45"/>
    </row>
    <row r="63" spans="2:7">
      <c r="B63" s="23" t="s">
        <v>93</v>
      </c>
      <c r="C63" s="24"/>
      <c r="D63" s="24"/>
      <c r="E63" s="24"/>
      <c r="F63" s="24"/>
    </row>
    <row r="64" spans="2:7" ht="32.1" customHeight="1" thickBot="1">
      <c r="B64" s="22" t="s">
        <v>64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6" t="s">
        <v>8</v>
      </c>
      <c r="C65" s="59">
        <f>'Tab. I.4.7A - Totale correnti '!C65+'Tab. I.4.8A - Totale C.Capitale'!C65</f>
        <v>2747.1415559724001</v>
      </c>
      <c r="D65" s="59">
        <f>'Tab. I.4.7A - Totale correnti '!D65+'Tab. I.4.8A - Totale C.Capitale'!D65</f>
        <v>1732.8408469599999</v>
      </c>
      <c r="E65" s="59">
        <f>'Tab. I.4.7A - Totale correnti '!E65+'Tab. I.4.8A - Totale C.Capitale'!E65</f>
        <v>961.42818488</v>
      </c>
      <c r="F65" s="51">
        <f t="shared" ref="F65" si="11">SUM(C65:E65)</f>
        <v>5441.4105878124001</v>
      </c>
      <c r="G65" s="8"/>
    </row>
    <row r="66" spans="2:7" ht="24" customHeight="1">
      <c r="B66" s="86" t="s">
        <v>11</v>
      </c>
      <c r="C66" s="86"/>
      <c r="D66" s="44"/>
      <c r="E66" s="44"/>
      <c r="F66" s="44"/>
    </row>
    <row r="67" spans="2:7" ht="24" customHeight="1">
      <c r="B67" s="88" t="s">
        <v>23</v>
      </c>
      <c r="C67" s="88"/>
      <c r="D67" s="45"/>
      <c r="E67" s="45"/>
      <c r="F67" s="45"/>
    </row>
    <row r="68" spans="2:7">
      <c r="C68" s="8" t="s">
        <v>9</v>
      </c>
      <c r="D68" s="8" t="s">
        <v>9</v>
      </c>
      <c r="E68" s="8" t="s">
        <v>9</v>
      </c>
    </row>
  </sheetData>
  <mergeCells count="16">
    <mergeCell ref="B66:C66"/>
    <mergeCell ref="B67:C67"/>
    <mergeCell ref="B2:F2"/>
    <mergeCell ref="B26:F26"/>
    <mergeCell ref="B10:F10"/>
    <mergeCell ref="B47:F47"/>
    <mergeCell ref="B58:F58"/>
    <mergeCell ref="B53:F53"/>
    <mergeCell ref="B42:F42"/>
    <mergeCell ref="B3:F3"/>
    <mergeCell ref="B4:F4"/>
    <mergeCell ref="B5:F5"/>
    <mergeCell ref="B31:F31"/>
    <mergeCell ref="B37:F37"/>
    <mergeCell ref="B15:F15"/>
    <mergeCell ref="B21:F21"/>
  </mergeCells>
  <pageMargins left="0.70866141732283472" right="0.70866141732283472" top="0.55118110236220474" bottom="0.35433070866141736" header="0.31496062992125984" footer="0.31496062992125984"/>
  <pageSetup paperSize="8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I.4.1A -Correnti-Miss. 10</vt:lpstr>
      <vt:lpstr>Tab. I.4.2A -C.Cap.-Miss. 10</vt:lpstr>
      <vt:lpstr>Tab. I.4.3A -Correnti-Miss.12</vt:lpstr>
      <vt:lpstr>Tab. I.4.4A -C.Cap.-Miss.12</vt:lpstr>
      <vt:lpstr>Tab. I.4.5A -Correnti-AltriInt.</vt:lpstr>
      <vt:lpstr>Tab. I.4.6A - C.Cap.-AltriInt.</vt:lpstr>
      <vt:lpstr>Tab. I.4.7A - Totale correnti </vt:lpstr>
      <vt:lpstr>Tab. I.4.8A - Totale C.Capitale</vt:lpstr>
      <vt:lpstr>Tab. I.4.9A - Totale Spese</vt:lpstr>
      <vt:lpstr>'Tab. I.4.1A -Correnti-Miss. 10'!Area_stampa</vt:lpstr>
      <vt:lpstr>'Tab. I.4.2A -C.Cap.-Miss. 10'!Area_stampa</vt:lpstr>
      <vt:lpstr>'Tab. I.4.3A -Correnti-Miss.12'!Area_stampa</vt:lpstr>
      <vt:lpstr>'Tab. I.4.4A -C.Cap.-Miss.12'!Area_stampa</vt:lpstr>
      <vt:lpstr>'Tab. I.4.5A -Correnti-AltriInt.'!Area_stampa</vt:lpstr>
      <vt:lpstr>'Tab. I.4.6A - C.Cap.-AltriInt.'!Area_stampa</vt:lpstr>
      <vt:lpstr>'Tab. I.4.7A - Totale correnti '!Area_stampa</vt:lpstr>
      <vt:lpstr>'Tab. I.4.8A - Totale C.Capitale'!Area_stampa</vt:lpstr>
      <vt:lpstr>'Tab. I.4.9A - Totale Spese'!Area_stampa</vt:lpstr>
      <vt:lpstr>'Tab. I.4.1A -Correnti-Miss. 10'!Print_Area</vt:lpstr>
      <vt:lpstr>'Tab. I.4.2A -C.Cap.-Miss. 10'!Print_Area</vt:lpstr>
      <vt:lpstr>'Tab. I.4.3A -Correnti-Miss.12'!Print_Area</vt:lpstr>
      <vt:lpstr>'Tab. I.4.4A -C.Cap.-Miss.12'!Print_Area</vt:lpstr>
      <vt:lpstr>'Tab. I.4.5A -Correnti-AltriInt.'!Print_Area</vt:lpstr>
      <vt:lpstr>'Tab. I.4.6A - C.Cap.-AltriInt.'!Print_Area</vt:lpstr>
      <vt:lpstr>'Tab. I.4.7A - Totale correnti '!Print_Area</vt:lpstr>
      <vt:lpstr>'Tab. I.4.8A - Totale C.Capitale'!Print_Area</vt:lpstr>
      <vt:lpstr>'Tab. I.4.9A - Totale Spese'!Print_Area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Zacchi Giovanni</cp:lastModifiedBy>
  <cp:lastPrinted>2021-02-04T11:45:39Z</cp:lastPrinted>
  <dcterms:created xsi:type="dcterms:W3CDTF">2016-04-19T07:50:50Z</dcterms:created>
  <dcterms:modified xsi:type="dcterms:W3CDTF">2023-01-31T12:59:15Z</dcterms:modified>
</cp:coreProperties>
</file>